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iva\Desktop\KVIETIMŲ PLANAI\2026 m. suderinti kvietimų planai\"/>
    </mc:Choice>
  </mc:AlternateContent>
  <xr:revisionPtr revIDLastSave="0" documentId="13_ncr:1_{82CFF7F3-8EF0-4A99-B133-25D23399562A}" xr6:coauthVersionLast="47" xr6:coauthVersionMax="47" xr10:uidLastSave="{00000000-0000-0000-0000-000000000000}"/>
  <bookViews>
    <workbookView xWindow="-120" yWindow="-120" windowWidth="29040" windowHeight="15720" xr2:uid="{5206D528-D640-4292-902F-4503CBC5EB50}"/>
  </bookViews>
  <sheets>
    <sheet name="VRM" sheetId="1" r:id="rId1"/>
  </sheets>
  <definedNames>
    <definedName name="_xlnm._FilterDatabase" localSheetId="0" hidden="1">VRM!$A$2:$AI$169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2" i="1" l="1"/>
  <c r="S20" i="1"/>
  <c r="T12" i="1"/>
  <c r="AD189" i="1" l="1"/>
  <c r="U189" i="1"/>
  <c r="S189" i="1"/>
  <c r="AD185" i="1"/>
  <c r="U185" i="1"/>
  <c r="S185" i="1"/>
  <c r="AD181" i="1"/>
  <c r="U181" i="1"/>
  <c r="S181" i="1"/>
  <c r="AD177" i="1"/>
  <c r="U177" i="1"/>
  <c r="S177" i="1"/>
  <c r="AD176" i="1"/>
  <c r="U176" i="1"/>
  <c r="S176" i="1"/>
  <c r="AD173" i="1"/>
  <c r="U173" i="1"/>
  <c r="S173" i="1"/>
  <c r="AD170" i="1"/>
  <c r="U170" i="1"/>
  <c r="S170" i="1"/>
  <c r="U168" i="1"/>
  <c r="AD168" i="1" s="1"/>
  <c r="S168" i="1"/>
  <c r="U36" i="1"/>
  <c r="S166" i="1"/>
  <c r="U166" i="1"/>
  <c r="AD166" i="1" s="1"/>
  <c r="S42" i="1" l="1"/>
  <c r="S100" i="1"/>
  <c r="S112" i="1"/>
  <c r="S88" i="1"/>
  <c r="T163" i="1"/>
  <c r="U163" i="1" s="1"/>
  <c r="AD163" i="1" s="1"/>
  <c r="AD160" i="1"/>
  <c r="U156" i="1"/>
  <c r="AD156" i="1" s="1"/>
  <c r="S156" i="1"/>
  <c r="AD153" i="1"/>
  <c r="AD150" i="1"/>
  <c r="U145" i="1"/>
  <c r="AD145" i="1" s="1"/>
  <c r="S145" i="1"/>
  <c r="U142" i="1"/>
  <c r="AD142" i="1" s="1"/>
  <c r="S142" i="1"/>
  <c r="U139" i="1"/>
  <c r="AD139" i="1" s="1"/>
  <c r="U136" i="1"/>
  <c r="AD136" i="1" s="1"/>
  <c r="U133" i="1"/>
  <c r="AD133" i="1" s="1"/>
  <c r="S133" i="1"/>
  <c r="U130" i="1"/>
  <c r="AD130" i="1" s="1"/>
  <c r="S130" i="1"/>
  <c r="U125" i="1"/>
  <c r="AD125" i="1" s="1"/>
  <c r="S125" i="1"/>
  <c r="U122" i="1"/>
  <c r="AD122" i="1" s="1"/>
  <c r="S122" i="1"/>
  <c r="U118" i="1"/>
  <c r="AD118" i="1" s="1"/>
  <c r="U115" i="1"/>
  <c r="AD115" i="1" s="1"/>
  <c r="S115" i="1"/>
  <c r="U112" i="1"/>
  <c r="AD112" i="1" s="1"/>
  <c r="U109" i="1"/>
  <c r="AD109" i="1" s="1"/>
  <c r="U106" i="1"/>
  <c r="AD106" i="1" s="1"/>
  <c r="AD103" i="1"/>
  <c r="U100" i="1"/>
  <c r="AD100" i="1" s="1"/>
  <c r="U97" i="1"/>
  <c r="AD97" i="1" s="1"/>
  <c r="AD94" i="1"/>
  <c r="U88" i="1"/>
  <c r="AD88" i="1" s="1"/>
  <c r="U84" i="1"/>
  <c r="AD84" i="1" s="1"/>
  <c r="S84" i="1"/>
  <c r="U81" i="1"/>
  <c r="AD81" i="1" s="1"/>
  <c r="U77" i="1"/>
  <c r="AD77" i="1" s="1"/>
  <c r="U74" i="1"/>
  <c r="AD74" i="1" s="1"/>
  <c r="U71" i="1"/>
  <c r="AD71" i="1" s="1"/>
  <c r="S71" i="1"/>
  <c r="U68" i="1"/>
  <c r="AD68" i="1" s="1"/>
  <c r="U65" i="1"/>
  <c r="AD65" i="1" s="1"/>
  <c r="U62" i="1"/>
  <c r="AD62" i="1" s="1"/>
  <c r="W59" i="1" a="1"/>
  <c r="U59" i="1"/>
  <c r="AD59" i="1" s="1"/>
  <c r="S59" i="1"/>
  <c r="U56" i="1"/>
  <c r="AD56" i="1" s="1"/>
  <c r="S56" i="1"/>
  <c r="U53" i="1"/>
  <c r="AD53" i="1" s="1"/>
  <c r="U50" i="1"/>
  <c r="AD50" i="1" s="1"/>
  <c r="U47" i="1"/>
  <c r="AD47" i="1" s="1"/>
  <c r="U42" i="1"/>
  <c r="AD42" i="1" s="1"/>
  <c r="U39" i="1"/>
  <c r="AD39" i="1" s="1"/>
  <c r="AD36" i="1"/>
  <c r="U33" i="1"/>
  <c r="AD33" i="1" s="1"/>
  <c r="U30" i="1"/>
  <c r="AD30" i="1" s="1"/>
  <c r="S30" i="1"/>
  <c r="U27" i="1"/>
  <c r="AD27" i="1" s="1"/>
  <c r="U24" i="1"/>
  <c r="AD24" i="1" s="1"/>
  <c r="S24" i="1"/>
  <c r="AD20" i="1"/>
  <c r="AD17" i="1"/>
  <c r="AD15" i="1"/>
  <c r="AD12" i="1"/>
  <c r="S10" i="1"/>
  <c r="U10" i="1"/>
  <c r="AD10" i="1" s="1"/>
  <c r="AD7" i="1"/>
  <c r="AD4" i="1"/>
  <c r="T4" i="1"/>
  <c r="S4" i="1" s="1"/>
  <c r="AD22" i="1" l="1"/>
  <c r="W5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tc={9879D12B-99F5-4A6F-9A14-D3EAE014445E}</author>
    <author>tc={721C8FBA-76F8-4F10-B4E4-CADD3158419E}</author>
    <author>tc={B90D195B-E267-4FD4-A81B-B9A3EF7072AF}</author>
    <author>tc={A1865C3A-EB7E-4073-A4A0-DFFABA599A4D}</author>
    <author>tc={20964AEC-4C67-40CD-9677-6407A4A6F6C0}</author>
    <author>tc={C82AB9A6-CBBA-489E-9B3B-7453720032C6}</author>
    <author>tc={EBB67688-05A3-47A7-995B-010B1C735EA2}</author>
    <author>tc={FFC0AC8D-188D-45AB-BCFC-3512CF4F38DF}</author>
  </authors>
  <commentList>
    <comment ref="AG88" authorId="0" shapeId="0" xr:uid="{9879D12B-99F5-4A6F-9A14-D3EAE014445E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2025-06 turetu pagal rppl but</t>
      </text>
    </comment>
    <comment ref="E91" authorId="1" shapeId="0" xr:uid="{721C8FBA-76F8-4F10-B4E4-CADD3158419E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Perkelta į kvietimą 26-326-P</t>
      </text>
    </comment>
    <comment ref="E103" authorId="2" shapeId="0" xr:uid="{B90D195B-E267-4FD4-A81B-B9A3EF7072AF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RPPl išbrauktas, lėšos perkeltos prie 1.16</t>
      </text>
    </comment>
    <comment ref="I110" authorId="3" shapeId="0" xr:uid="{A1865C3A-EB7E-4073-A4A0-DFFABA599A4D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Naikinamas rodiklis</t>
      </text>
    </comment>
    <comment ref="E112" authorId="4" shapeId="0" xr:uid="{20964AEC-4C67-40CD-9677-6407A4A6F6C0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Išbrauktas iš RPPl. Lėšos perkeltos į 1.11 veiksmą</t>
      </text>
    </comment>
    <comment ref="E160" authorId="5" shapeId="0" xr:uid="{C82AB9A6-CBBA-489E-9B3B-7453720032C6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Kadangi keičiasi projekto veiklos ir jos bus finansuojamos pagal kitas Gaires (7.2), šis kvietimas pažymimas kaip negaliojantis ir bus skelbiamas naujas kvietimas 26-327-P</t>
      </text>
    </comment>
    <comment ref="E163" authorId="6" shapeId="0" xr:uid="{EBB67688-05A3-47A7-995B-010B1C735EA2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Perkeltas iš kvietimo 26-312-P</t>
      </text>
    </comment>
    <comment ref="C166" authorId="7" shapeId="0" xr:uid="{FFC0AC8D-188D-45AB-BCFC-3512CF4F38DF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Naujas kvietimas vietoj 26-325-P (keičiasi projekto veiklos ir gairės, pagal kurias jos finansuojamos)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<sst xmlns="http://schemas.openxmlformats.org/spreadsheetml/2006/main" count="1695" uniqueCount="280">
  <si>
    <t>Kvietimo numeris</t>
  </si>
  <si>
    <t>Kvietimo pavadinimas</t>
  </si>
  <si>
    <t>Pažangos priemonės numeris</t>
  </si>
  <si>
    <t xml:space="preserve">Pažangos priemonės pavadinimas </t>
  </si>
  <si>
    <t>Finansuojamos projektų veiklos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</si>
  <si>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</si>
  <si>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</si>
  <si>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</si>
  <si>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</si>
  <si>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Pareiškėjų tipas: viešasis,  privatus</t>
  </si>
  <si>
    <t>Galimi pareiškėjai</t>
  </si>
  <si>
    <t>Asignavimų valdytojas</t>
  </si>
  <si>
    <t>Administruojančioji institucija</t>
  </si>
  <si>
    <t>Finansavimo forma</t>
  </si>
  <si>
    <t>Projektų atrankos būdas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</si>
  <si>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</si>
  <si>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</si>
  <si>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</si>
  <si>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Nuosavo įnašo dydis (eurais)</t>
  </si>
  <si>
    <t>ES lėšų fondas</t>
  </si>
  <si>
    <t xml:space="preserve">Finansavimas pagal regioną, kuriam gali būti priskiriama (-os) projekto veikla
 (-os) </t>
  </si>
  <si>
    <t xml:space="preserve">Apskritis </t>
  </si>
  <si>
    <t>Planuojama kvietimo pradžios data</t>
  </si>
  <si>
    <t xml:space="preserve">Planuojama kvietimo pabaigos data </t>
  </si>
  <si>
    <t>Paskelbto kvietimo data</t>
  </si>
  <si>
    <t>Pavadinimas</t>
  </si>
  <si>
    <t>Kodas</t>
  </si>
  <si>
    <t>Matavimo vienetas</t>
  </si>
  <si>
    <t>Siektina reikšmė</t>
  </si>
  <si>
    <t>Europos Sąjungos (toliau – ES) fondų lėšos</t>
  </si>
  <si>
    <t>Ekonomikos gaivinimo ir atsparumo didinimo priemonės (toliau – EGADP) subsidijos lėšos</t>
  </si>
  <si>
    <t>EGADP paskolos lėšos</t>
  </si>
  <si>
    <t xml:space="preserve">
Bendrojo finansavimo lėšos</t>
  </si>
  <si>
    <t>Valstybės biudžeto lėšos</t>
  </si>
  <si>
    <t>Valstybės biudžeto lėšos, skirtos ES fondų lėšomis netinkamam finansuoti  pridėtinės vertės mokesčiui apmokėti</t>
  </si>
  <si>
    <t>Sostinės regionas</t>
  </si>
  <si>
    <t>Vidurio ir Vakarų Lietuva</t>
  </si>
  <si>
    <t>Netaikoma</t>
  </si>
  <si>
    <t>26-301-P</t>
  </si>
  <si>
    <t>Šiaulių miesto integruota plėtra (I etapas)</t>
  </si>
  <si>
    <t>01-004-07-02-01-(RE)-26-(LT026-03-01-06)</t>
  </si>
  <si>
    <t xml:space="preserve">Pagerinti viešųjų paslaugų prieinamumą, darbo vietų pasiekiamumą ir tam reikalingų išteklių naudojimo efektyvumą </t>
  </si>
  <si>
    <t>Bendrojo ugdymo, neformaliojo
ugdymo ir kitų
viešųjų paslaugų teikimui trūkstamos
infrastruktūros
sukūrimas, adresu 
J. Jablonskio g. 14, Šiauliai</t>
  </si>
  <si>
    <t>Konkretus 2021–2027 m. Europos Sąjungos investicijų programos uždavinys "5.1. Skatinti integruotą ir įtraukią socialinę, ekonominę ir aplinkosaugos plėtrą, puoselėti kultūrą, gamtos paveldą, darnų turizmą ir saugumą miestų teritorijose"</t>
  </si>
  <si>
    <t>Ne</t>
  </si>
  <si>
    <t>Naujų ar rekonstruotų pastatų, kurių pirminės energijos paklausa yra bent 20 % mažesnė, nei reikalauja energijos beveik nevartojantis pastatas</t>
  </si>
  <si>
    <t>P.S.2.1034</t>
  </si>
  <si>
    <t>kvadratiniai metrai</t>
  </si>
  <si>
    <t>Viešasis</t>
  </si>
  <si>
    <t>Šiaulių miesto savivaldybės administracija</t>
  </si>
  <si>
    <t>VRM</t>
  </si>
  <si>
    <t>CPVA</t>
  </si>
  <si>
    <t xml:space="preserve">Dotacija </t>
  </si>
  <si>
    <t>Planavimas</t>
  </si>
  <si>
    <t>-</t>
  </si>
  <si>
    <t>ERPF</t>
  </si>
  <si>
    <t>2024-04</t>
  </si>
  <si>
    <t>2024-05</t>
  </si>
  <si>
    <t>Integruoti teritorinio vystymo projektai</t>
  </si>
  <si>
    <t>P.B.2.0076</t>
  </si>
  <si>
    <t>Projektai</t>
  </si>
  <si>
    <t xml:space="preserve">Metinis konsoliduotų viešųjų paslaugų vartotojų skaičius </t>
  </si>
  <si>
    <t>R.S.2.3039</t>
  </si>
  <si>
    <t>Vartotojai per metus</t>
  </si>
  <si>
    <t>1.8 Tankiai apgyvendintos Šiaulių miesto urbanizuotos teritorijos atgaivinimas, žalinimas ir funkcionalumo didinimas</t>
  </si>
  <si>
    <t>Rekultivuota žemė, naudojama žaliesiems plotams, socialiniams būstams, ekonominei arba kitai paskirčiai</t>
  </si>
  <si>
    <t>R.B.2.2052</t>
  </si>
  <si>
    <t>Hektarai</t>
  </si>
  <si>
    <t>Atviros erdvės, sukurtos arba atkurtos miestų teritorijose (kvadratiniai metrai)</t>
  </si>
  <si>
    <t>P. B. 2.0114</t>
  </si>
  <si>
    <t>Kvadratiniai metrai</t>
  </si>
  <si>
    <t>26-302-P</t>
  </si>
  <si>
    <t>Šiaulių miesto integruota plėtra (II etapas)</t>
  </si>
  <si>
    <t>1.3 Bendrojo ugdymo paslaugų kokybės gerinimas ir prieinamumo  didinimas Šiaulių mieste, modernizuojant Šiaulių Ragainės progimnaziją</t>
  </si>
  <si>
    <t>77 700</t>
  </si>
  <si>
    <t>2024-06</t>
  </si>
  <si>
    <t>2024-08</t>
  </si>
  <si>
    <t>1.5 Šiaulių jaunųjų
gamtininkų centro jojimo skyriaus
modernizavimas, sukuriant tinkamas
sąlygas visuomenės
sveikatos stiprinimo,
neformaliojo švietimo viešųjų
paslaugų teikimui,
gyventojų poilsio
organizavimui</t>
  </si>
  <si>
    <t>98 000</t>
  </si>
  <si>
    <t>1.6 Šiaulių
miesto „Romuvos", „Dainų" ir Salduvės
progimnazijų bei Didždvario ir Lieporių gimnazijų lauko infrastruktūros
atnaujinimas,
pritaikymas
ugdymo poreikiams ir funkcionalumo
didinimas</t>
  </si>
  <si>
    <t>1.7 Lieporių parko atgaivinimas ir pritaikymas bendruomenės veiklai</t>
  </si>
  <si>
    <t>Sukurtos arba atkurtos teritorijos, naudojamos ekonominei, rekreacinei ar turizmo paskirčiai</t>
  </si>
  <si>
    <t>R.N.2.5720</t>
  </si>
  <si>
    <t xml:space="preserve">Atviros erdvės, sukurtos arba atkurtos miestų teritorijose </t>
  </si>
  <si>
    <t>P.B.2.0114</t>
  </si>
  <si>
    <t>(kv. m.)</t>
  </si>
  <si>
    <t>26-303-P</t>
  </si>
  <si>
    <t>Šiaulių miesto integruota plėtra (III etapas)</t>
  </si>
  <si>
    <t>1.2 S. Daukanto
inžinerijos gimnazijos
infrastruktūros
modernizavimas, pritaikant
specializuotų
inžinerinio ugdymo
programų vykdymui</t>
  </si>
  <si>
    <t>2024-09</t>
  </si>
  <si>
    <t>2024-11</t>
  </si>
  <si>
    <t>1.4 Bendrojo ugdymo paslaugų kokybės gerinimas ir prieinamumo didinimas Šiaulių mieste, modernizuojant Vinco Kudirkos progimnaziją</t>
  </si>
  <si>
    <t>86 400</t>
  </si>
  <si>
    <t>26-304-P</t>
  </si>
  <si>
    <t>Šiaulių regiono investicinės aplinkos ir verslo plėtros sąlygų gerinimas (I etapas)</t>
  </si>
  <si>
    <t>01-004-07-01-01-(RE)-26-(LT026-01-01-09)</t>
  </si>
  <si>
    <t>Paskatinti regionų, funkcinių zonų, savivaldybių ir miestų ekonominį augimą pasitelkiant jų turimus išteklius</t>
  </si>
  <si>
    <t>1.3. Kelmės r. savivaldybės pramonės teritorijos Pagojo k. infrastruktūros įrengimas ir modernizavimas</t>
  </si>
  <si>
    <t>Konkretus 2021–2027 m. Europos Sąjungos investicijų programos uždavinys "5.2. Skatinti integruotą ir įtraukią socialinę, ekonominę ir aplinkosaugos plėtrą, puoselėti kultūrą, gamtos paveldą, darnų turizmą ir saugumą miestų teritorijose"</t>
  </si>
  <si>
    <t xml:space="preserve"> Sukurtos arba atkurtos teritorijos, naudojamos ekonominei, rekreacinei ar turizmo paskirčiai </t>
  </si>
  <si>
    <t>R.S.2.3040</t>
  </si>
  <si>
    <t>(hektarai)</t>
  </si>
  <si>
    <t>Kelmės r. savivaldybės
administracija</t>
  </si>
  <si>
    <t>2024-10</t>
  </si>
  <si>
    <t>2025-02</t>
  </si>
  <si>
    <t xml:space="preserve"> Integruoti teritorinio vystymo projektai </t>
  </si>
  <si>
    <t>1.5. Smulkiųjų verslininkų ir amatininkų kompetencijų centro įkūrimas Kuršėnų mieste</t>
  </si>
  <si>
    <t xml:space="preserve"> Metinis konsoliduotų viešųjų paslaugų vartotojų skaičius </t>
  </si>
  <si>
    <t>(vartotojai per metus)</t>
  </si>
  <si>
    <t>Šiaulių r. savivaldybės
administracija</t>
  </si>
  <si>
    <t xml:space="preserve">P.B.2.0114 </t>
  </si>
  <si>
    <t>26-305-P</t>
  </si>
  <si>
    <t>Šiaulių regiono investicinės aplinkos ir verslo plėtros sąlygų gerinimas (II etapas)</t>
  </si>
  <si>
    <t>1.2. Bendradarbystės erdvės įkūrimas Joniškio rajono savivaldybėje</t>
  </si>
  <si>
    <t>Joniškio r. savivaldybės
administracija</t>
  </si>
  <si>
    <t>2024-12</t>
  </si>
  <si>
    <t>1.6. Pramonės teritorijos vystymas ir verslo sąlygų gerinimas Kuršėnų mieste</t>
  </si>
  <si>
    <t>26-306-P</t>
  </si>
  <si>
    <t>Šiaulių regiono investicinės aplinkos ir verslo plėtros sąlygų gerinimas (III etapas)</t>
  </si>
  <si>
    <t>1.1. Pastato, esančio adresu Žemaitijos g. 6A, Naujoji Akmenė, pritaikymas verslo bendradarbystės reikmėms</t>
  </si>
  <si>
    <t>Akmenės r. savivaldybės
administracija</t>
  </si>
  <si>
    <t>26-307-P</t>
  </si>
  <si>
    <t>Šiaulių regiono investicinės aplinkos ir verslo plėtros sąlygų gerinimas (IV etapas)</t>
  </si>
  <si>
    <t>1.4 Šeduvos verslo parko įrengimas</t>
  </si>
  <si>
    <t>Radviliškio r. savivaldybės
administracija</t>
  </si>
  <si>
    <t>26-308-P</t>
  </si>
  <si>
    <t>Šiaulių regiono turizmo objektų patrauklumo gerinimas (I etapas)</t>
  </si>
  <si>
    <t>01-004-07-01-01-(RE)-26-(LT026-01-03-10)</t>
  </si>
  <si>
    <t>1.8. Lietuvos valstybės atkūrimo šimtmečio ąžuolyno, Sidabros upės ir tvenkinio pritaikymas lankymui</t>
  </si>
  <si>
    <t>Joniškio rajono savivaldybės
administracija</t>
  </si>
  <si>
    <t xml:space="preserve"> Sukurtos arba atkurtos atviros erdvės </t>
  </si>
  <si>
    <t>P.S.2.1039</t>
  </si>
  <si>
    <t>(kv. metrai)</t>
  </si>
  <si>
    <t>Dviračiams skirtos infrastruktūros metinis naudotojų skaičius</t>
  </si>
  <si>
    <t>R.S.2.3025</t>
  </si>
  <si>
    <t>(naudotojai per metus)</t>
  </si>
  <si>
    <t>Dviračiams skirta infrastruktūra, kuriai suteikta parama</t>
  </si>
  <si>
    <t>P.B.2.0058</t>
  </si>
  <si>
    <t>(km)</t>
  </si>
  <si>
    <t>1.9. Žagarės dolomito atodangos pritaikymas lankymui</t>
  </si>
  <si>
    <t>1.10. Žagarės ozo pritaikymas lankymui</t>
  </si>
  <si>
    <t>1.16. Burbaičių piliakalnio su gyvenviete pritaikymas lankymui</t>
  </si>
  <si>
    <t>Kelmės rajono savivaldybės
administracija</t>
  </si>
  <si>
    <t>1.17. Kelmės r. savivaldybės kultūros objektų pritaikymas lankymui</t>
  </si>
  <si>
    <t>26-309-P</t>
  </si>
  <si>
    <t>Šiaulių regiono turizmo objektų patrauklumo gerinimas (II etapas)</t>
  </si>
  <si>
    <t>1.2. Apžadų
kapelių pritaikymas lankymui</t>
  </si>
  <si>
    <t>Akmenės rajono savivaldybės
administracija</t>
  </si>
  <si>
    <t xml:space="preserve">P.S.2.1039 </t>
  </si>
  <si>
    <t>1.5. Luokavos piliakalnio pritaikymas lankymui</t>
  </si>
  <si>
    <t>1.7. Žemės gelmių sluoksnių Menčių karjere ir Sablauskių tvenkinio pritaikymas lankymui</t>
  </si>
  <si>
    <t>1.12. Tytuvėnų m. Giliaus ežero pritaikymas lankymui</t>
  </si>
  <si>
    <t>1.13. Tytuvėnų m. Bridvaišio ežero pritaikymas lankymui</t>
  </si>
  <si>
    <t>1.14. Kelmės evangelikų reformatų bažnyčios pritaikymas lankymui</t>
  </si>
  <si>
    <t>1.15. Kelmės Tūkstantmečio parko pritaikymas lankymui</t>
  </si>
  <si>
    <t>26-310-P</t>
  </si>
  <si>
    <t>Šiaulių regiono investicinės aplinkos ir verslo plėtros sąlygų gerinimas (V etapas)</t>
  </si>
  <si>
    <t>01-004-07-02-01-(RE)-26-(LT026-01-03-10)</t>
  </si>
  <si>
    <t>1.4. Inovatyvių
turizmo ir
ženklinimo
sprendinių
diegimas Akmenės
rajono savivaldybėje</t>
  </si>
  <si>
    <t>26-311-P</t>
  </si>
  <si>
    <t>Šiaulių regiono investicinės aplinkos ir verslo plėtros sąlygų gerinimas (VI etapas)</t>
  </si>
  <si>
    <t>1.33. Gamtos ir kultūros objektų pritaikymas lankymui Šiaulių rajono savivaldybėje</t>
  </si>
  <si>
    <t>Šiaulių rajono savivaldybės
administracija</t>
  </si>
  <si>
    <t>26-312-P</t>
  </si>
  <si>
    <t>Šiaulių regiono turizmo objektų patrauklumo gerinimas (III etapas)</t>
  </si>
  <si>
    <t>1.1. Akmenės
gamtos ir
kultūros parko
pritaikymas lankymui</t>
  </si>
  <si>
    <t>1.3. Dabikinės dvaro parko pritaikymas lankymui</t>
  </si>
  <si>
    <t>1.6. Papilės II piliakalnio pritaikymas lankymui</t>
  </si>
  <si>
    <t>26-313-P</t>
  </si>
  <si>
    <t>Šiaulių regiono investicinės aplinkos ir verslo plėtros sąlygų gerinimas (VIII etapas)</t>
  </si>
  <si>
    <t>1.11. Tytuvėnų turizmo ir neformaliojo kraštotyros švietimo centro įrengimas</t>
  </si>
  <si>
    <t>26-314-P</t>
  </si>
  <si>
    <t>Šiaulių regiono investicinės aplinkos ir verslo plėtros sąlygų gerinimas (IX etapas)</t>
  </si>
  <si>
    <t>1.18. Maironių akmens su "vaiko pėda" ir šaltinio pritaikymas lankymui</t>
  </si>
  <si>
    <t>1.19. Pavandenės (Sakelinės) buv. dvaro sodybos pritaikymas lankymui</t>
  </si>
  <si>
    <t>1.20. Kubilių, Papušynio piliakalnio su gyvenviete pritaikymas lankymui</t>
  </si>
  <si>
    <t>1.21. Medžiokalnio pritaikymas lankymui</t>
  </si>
  <si>
    <t>1.22. Kalniškių, Spakainasties piliakalnio su gyvenviete pritaikymas lankymui</t>
  </si>
  <si>
    <t>26-315-P</t>
  </si>
  <si>
    <t>Šiaulių regiono investicinės aplinkos ir verslo plėtros sąlygų gerinimas (X etapas)</t>
  </si>
  <si>
    <t>1.24. Laičių tvenkinio pritaikymas lankymui</t>
  </si>
  <si>
    <t>Pakruojo rajono savivaldybės
administracija</t>
  </si>
  <si>
    <t>1.25. Pakruojo rajono savivaldybės kultūros objektų pritaikymas lankymui</t>
  </si>
  <si>
    <t>26-316-P</t>
  </si>
  <si>
    <t>Šiaulių regiono investicinės aplinkos ir verslo plėtros sąlygų gerinimas (XI etapas)</t>
  </si>
  <si>
    <t>1.23. Kruojos upės ir Pakruojo tvenkinio pritaikymas lankymui</t>
  </si>
  <si>
    <t>26-317-P</t>
  </si>
  <si>
    <t>Šiaulių regiono turizmo objektų patrauklumo gerinimas (IV etapas)</t>
  </si>
  <si>
    <t>1.31. Šeduvos kultūros ir gamtos objektų pritaikymas lankymui</t>
  </si>
  <si>
    <t>Radviliškio rajono savivaldybės
administracija</t>
  </si>
  <si>
    <t xml:space="preserve"> Dviračiams skirtos infrastruktūros metinis naudotojų skaičius </t>
  </si>
  <si>
    <t xml:space="preserve"> Dviračiams skirta infrastruktūra, kuriai suteikta parama </t>
  </si>
  <si>
    <t>(kilometrai)</t>
  </si>
  <si>
    <t>26-318-P</t>
  </si>
  <si>
    <t>Šiaulių regiono turizmo objektų patrauklumo gerinimas (V etapas)</t>
  </si>
  <si>
    <t>1.32. Kudinų piliakalnio (kitaip vadinamo Šiaulės kalnu) pritaikymas lankymui</t>
  </si>
  <si>
    <t>26-319-P</t>
  </si>
  <si>
    <t>Šiaulių regiono turizmo objektų patrauklumo gerinimas (VI etapas)</t>
  </si>
  <si>
    <t>1.30. Kultūros objektų, esančių Šv. Jokūbo piligriminiame kelyje, pritaikymas lankymui</t>
  </si>
  <si>
    <t>1.26. Tyrulių pelkės pritaikymas lankymui</t>
  </si>
  <si>
    <t>1.29. Pakiršinio dvaro pritaikymas lankymui</t>
  </si>
  <si>
    <t>26-320-P</t>
  </si>
  <si>
    <t>Šiaulių regiono investicinės aplinkos ir verslo plėtros sąlygų gerinimas (VII etapas)</t>
  </si>
  <si>
    <t>1.28. Burbiškio dvaro sodybos pritaikymas lankymui</t>
  </si>
  <si>
    <t>26-321-P</t>
  </si>
  <si>
    <t>Šiaulių regiono investicinės aplinkos ir verslo plėtros sąlygų gerinimas (XII etapas)</t>
  </si>
  <si>
    <t>26-322-P</t>
  </si>
  <si>
    <t>Šiaulių regiono 
viešojo keleivinio 
transporto 
efektyvumo 
didinimas (I etapas)</t>
  </si>
  <si>
    <t>01-004-07-02-01-(RE)-26-(LT026-02-01-02)</t>
  </si>
  <si>
    <t>Radviliškio 
rajono 
savivaldybės 
administracija</t>
  </si>
  <si>
    <t xml:space="preserve"> Metinis konsoliduotų viešųjų paslaugų vartotojų skaičius</t>
  </si>
  <si>
    <t>26-323-P</t>
  </si>
  <si>
    <t>Šiaulių regiono 
viešojo keleivinio 
transporto 
efektyvumo 
didinimas (II etapas)</t>
  </si>
  <si>
    <t>2.2. Viešojo 
keleivinio transporto 
paslaugų 
prieinamumo 
didinimas Šiaulių r. 
Savivaldybėje</t>
  </si>
  <si>
    <t xml:space="preserve"> Metinis konsoliduotų 
viešųjų paslaugų vartotojų skaičius 
</t>
  </si>
  <si>
    <t>Šiaulių rajono 
savivaldybės 
administracija</t>
  </si>
  <si>
    <t xml:space="preserve"> Naujų ar rekonstruotų 
pastatų, kurių pirminės energijos 
paklausa yra bent 20 % mažesnė, nei 
reikalauja energijos beveik nevartojantis 
pastatas, plotas </t>
  </si>
  <si>
    <t>26-324-P</t>
  </si>
  <si>
    <t>Šiaulių regiono turizmo objektų patrauklumo gerinimas (VIII etapas)</t>
  </si>
  <si>
    <t>1.34. Kuršėnų dvaro sodybos teritorijos pritaikymas lankymui</t>
  </si>
  <si>
    <t>26-325-P</t>
  </si>
  <si>
    <t>Šiaulių regiono turizmo objektų patrauklumo gerinimas (IX etapas)</t>
  </si>
  <si>
    <t>1.35. Kryžių kalno pritaikymas lankymui</t>
  </si>
  <si>
    <t>2024-04-15</t>
  </si>
  <si>
    <t>2024-06-03</t>
  </si>
  <si>
    <t>2024-09-02</t>
  </si>
  <si>
    <t>2024-11-08</t>
  </si>
  <si>
    <t>2024-12-09</t>
  </si>
  <si>
    <t>26-326-P</t>
  </si>
  <si>
    <t>Šiaulių regiono turizmo objektų patrauklumo gerinimas (X etapas)</t>
  </si>
  <si>
    <t>Naujų ar rekonstruotų pastatų, kurių pirminės energijos paklausa yra bent 20 % mažesnė, nei reikalauja energijos beveik nevartojantis pastatas, plotas (kvadratiniai metrai)</t>
  </si>
  <si>
    <t xml:space="preserve">P.S.2.1034 </t>
  </si>
  <si>
    <t xml:space="preserve">R.S.2.3025 </t>
  </si>
  <si>
    <t xml:space="preserve">(km) </t>
  </si>
  <si>
    <t xml:space="preserve">P.B.2.0058 </t>
  </si>
  <si>
    <t>2.1. Radviliškio r. savivaldybės viešojo keleivinio transporto infrastruktūros plėtra ir modernizavimas*</t>
  </si>
  <si>
    <t xml:space="preserve">1.27.Antaniškių miško pritaikymas lankymui </t>
  </si>
  <si>
    <t xml:space="preserve"> (vartotojai per metus)</t>
  </si>
  <si>
    <t>26-327-P</t>
  </si>
  <si>
    <t>26-328-P</t>
  </si>
  <si>
    <t>1.9. Šiaulių miesto Ragainės ir Vinco Kudirkos progimnazijų bei Stasio Šalkauskio gimnazijos lauko infrastruktūros atnaujinimas, pritaikymas ugdymo poreikiams ir funkcionalumo didinimas (II etapas)</t>
  </si>
  <si>
    <t>Šiaulių miesto integruota plėtra (IV etapas)</t>
  </si>
  <si>
    <t>2026-06-01</t>
  </si>
  <si>
    <t>2026-08-31</t>
  </si>
  <si>
    <t>5.1. Skatinti integruotą ir įtraukią socialinę, ekonominę ir aplinkosaugos plėtrą, puoselėti kultūrą, gamtos paveldą, darnų turizmą ir saugumą miestų teritorijose"</t>
  </si>
  <si>
    <t>26-329-P</t>
  </si>
  <si>
    <t>Stiprinti civilinę parengtį</t>
  </si>
  <si>
    <t xml:space="preserve">„Gyventojai, galintys pasinaudoti apsaugos nuo su klimatu nesusijusios gamtinio pavojaus rizikos ir nuo su žmogaus veikla susijusios rizikos priemonėmis“ </t>
  </si>
  <si>
    <t xml:space="preserve">R.B.2.2096
(RCR 96) </t>
  </si>
  <si>
    <t>(asmenys)</t>
  </si>
  <si>
    <t xml:space="preserve"> „Naujos arba 
modernizuotos priedangos“ </t>
  </si>
  <si>
    <t>P.S.2.1048</t>
  </si>
  <si>
    <t>(skaičius)</t>
  </si>
  <si>
    <t xml:space="preserve">„Pastatytų arba renovuotų daugiafunkcių priedangų talpumas“ </t>
  </si>
  <si>
    <t>P.B.2.0029
(RCO 29)</t>
  </si>
  <si>
    <t>P.S.2.1049</t>
  </si>
  <si>
    <t>01-004-10-04-01 (RE)-26-(LT026-02-01-08)</t>
  </si>
  <si>
    <t>15.1 uždavinys „Sukurti atsparią gynybos infrastruktūrą, pirmenybę teikiant dvejopo naudojimo infrastruktūrai, taip pat siekti skatinti karinį mobilumą ES ir gerinti civilinę parengtį“ (toliau – 15.1 uždavinys)</t>
  </si>
  <si>
    <t>2.1. Priedangų infrastruktūros plėtra Akmenės rajone</t>
  </si>
  <si>
    <t>Akmenės rajono savivaldybės administracija</t>
  </si>
  <si>
    <t>26-330-P</t>
  </si>
  <si>
    <t>2.2. Priedangų infrastruktūros modernizavimas Joniškio rajono savivaldybėje</t>
  </si>
  <si>
    <t>Joniškio rajono savivaldybės administracija</t>
  </si>
  <si>
    <t>26-331-P</t>
  </si>
  <si>
    <t>2.3. Kelmės rajono savivaldybės ekstremaliųjų situacijų operacijų centro modernizavimas ir parengties stiprinimas</t>
  </si>
  <si>
    <t>Kelmės rajono savivaldybės administracija</t>
  </si>
  <si>
    <t>Modernizuoti savivaldybių ekstremaliųjų situacijų operacijų centrai</t>
  </si>
  <si>
    <t xml:space="preserve"> (skaičius)</t>
  </si>
  <si>
    <t>26-332-P</t>
  </si>
  <si>
    <t>2.4. Priedangų ir ekstremaliųjų operacijų centro plėtra Pakruojo rajono savivaldybėje</t>
  </si>
  <si>
    <t>Pakruojo rajono savivaldybės administracija</t>
  </si>
  <si>
    <t>26-333-P</t>
  </si>
  <si>
    <t>2.5. Priedangų ir ekstremaliųjų situacijų operacijų centro įrengimas Radviliškio rajono savivaldybėje</t>
  </si>
  <si>
    <t>Radviliškio rajono savivaldybės administracija</t>
  </si>
  <si>
    <t>26-334-P</t>
  </si>
  <si>
    <t>2.6. Civilinės parengties stiprinimas Šiaulių miesto savivaldybėje</t>
  </si>
  <si>
    <t>26-335-P</t>
  </si>
  <si>
    <t>2.7. Civilinės parengties stiprinimas Šiaulių rajono savivaldybėje</t>
  </si>
  <si>
    <t>Šiaulių rajono savivaldybės administracija</t>
  </si>
  <si>
    <t>Pastabos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</si>
</sst>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/mm"/>
    <numFmt numFmtId="166" formatCode="yyyy/mm/dd;@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9"/>
      <name val="Times New Roman"/>
      <family val="1"/>
      <charset val="186"/>
    </font>
    <font>
      <sz val="11"/>
      <name val="Aptos Narrow"/>
      <family val="2"/>
      <charset val="186"/>
      <scheme val="minor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sz val="12"/>
      <color theme="1"/>
      <name val="Times New Roman"/>
      <family val="1"/>
    </font>
    <font>
      <sz val="9"/>
      <color theme="1"/>
      <name val="Times New Roman"/>
      <family val="1"/>
      <charset val="186"/>
    </font>
    <font>
      <b/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5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9" fillId="0" borderId="0" xfId="0" applyFont="1"/>
    <xf numFmtId="4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center" vertical="center" wrapText="1"/>
    </xf>
    <xf numFmtId="4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4" fontId="5" fillId="4" borderId="6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7" fontId="5" fillId="4" borderId="2" xfId="0" applyNumberFormat="1" applyFont="1" applyFill="1" applyBorder="1" applyAlignment="1">
      <alignment horizontal="center" vertical="center" wrapText="1"/>
    </xf>
    <xf numFmtId="17" fontId="5" fillId="4" borderId="7" xfId="0" applyNumberFormat="1" applyFont="1" applyFill="1" applyBorder="1" applyAlignment="1">
      <alignment horizontal="center" vertical="center" wrapText="1"/>
    </xf>
    <xf numFmtId="17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14" fontId="5" fillId="0" borderId="18" xfId="0" applyNumberFormat="1" applyFont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7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justify" vertical="center" wrapText="1"/>
    </xf>
    <xf numFmtId="0" fontId="8" fillId="4" borderId="11" xfId="0" applyFont="1" applyFill="1" applyBorder="1" applyAlignment="1">
      <alignment horizontal="justify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7" fillId="4" borderId="15" xfId="0" applyNumberFormat="1" applyFont="1" applyFill="1" applyBorder="1" applyAlignment="1">
      <alignment horizontal="center" vertical="center" wrapText="1"/>
    </xf>
    <xf numFmtId="14" fontId="7" fillId="4" borderId="12" xfId="0" applyNumberFormat="1" applyFont="1" applyFill="1" applyBorder="1" applyAlignment="1">
      <alignment horizontal="center" vertical="center" wrapText="1"/>
    </xf>
    <xf numFmtId="14" fontId="7" fillId="4" borderId="16" xfId="0" applyNumberFormat="1" applyFont="1" applyFill="1" applyBorder="1" applyAlignment="1">
      <alignment horizontal="center" vertical="center" wrapText="1"/>
    </xf>
    <xf numFmtId="14" fontId="7" fillId="4" borderId="13" xfId="0" applyNumberFormat="1" applyFont="1" applyFill="1" applyBorder="1" applyAlignment="1">
      <alignment horizontal="center" vertical="center" wrapText="1"/>
    </xf>
    <xf numFmtId="14" fontId="7" fillId="4" borderId="17" xfId="0" applyNumberFormat="1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justify" vertical="center" wrapText="1"/>
    </xf>
    <xf numFmtId="0" fontId="11" fillId="0" borderId="0" xfId="0" applyFont="1" applyBorder="1"/>
    <xf numFmtId="0" fontId="11" fillId="4" borderId="0" xfId="0" applyFont="1" applyFill="1" applyBorder="1"/>
    <xf numFmtId="49" fontId="12" fillId="0" borderId="0" xfId="0" applyNumberFormat="1" applyFont="1" applyBorder="1" applyAlignment="1">
      <alignment horizontal="center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49" fontId="12" fillId="4" borderId="0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Živilė Naujokienė" id="{374B252F-F06F-4E1C-B7A9-AAB325CCC0F6}" userId="S::z.naujokiene@cpva.lt::6c532603-744f-451e-a73b-3bf3ff4efb19" providerId="AD"/>
  <person displayName="Greta Ramanauskaitė" id="{411BFD70-098C-4B9C-8532-DF61EFA3266A}" userId="S::g.ramanauskaite@cpva.lt::b009558a-7cd4-4159-a34a-2d214388446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G88" dT="2025-03-07T11:54:02.61" personId="{411BFD70-098C-4B9C-8532-DF61EFA3266A}" id="{9879D12B-99F5-4A6F-9A14-D3EAE014445E}">
    <text>2025-06 turetu pagal rppl but</text>
  </threadedComment>
  <threadedComment ref="E91" dT="2025-09-03T06:19:51.19" personId="{374B252F-F06F-4E1C-B7A9-AAB325CCC0F6}" id="{721C8FBA-76F8-4F10-B4E4-CADD3158419E}">
    <text>Perkelta į kvietimą 26-326-P</text>
  </threadedComment>
  <threadedComment ref="E103" dT="2025-12-03T13:23:05.44" personId="{374B252F-F06F-4E1C-B7A9-AAB325CCC0F6}" id="{B90D195B-E267-4FD4-A81B-B9A3EF7072AF}">
    <text>RPPl išbrauktas, lėšos perkeltos prie 1.16</text>
  </threadedComment>
  <threadedComment ref="I110" dT="2026-05-08T11:37:46.86" personId="{374B252F-F06F-4E1C-B7A9-AAB325CCC0F6}" id="{A1865C3A-EB7E-4073-A4A0-DFFABA599A4D}">
    <text>Naikinamas rodiklis</text>
  </threadedComment>
  <threadedComment ref="E112" dT="2025-12-03T13:37:04.96" personId="{374B252F-F06F-4E1C-B7A9-AAB325CCC0F6}" id="{20964AEC-4C67-40CD-9677-6407A4A6F6C0}">
    <text>Išbrauktas iš RPPl. Lėšos perkeltos į 1.11 veiksmą</text>
  </threadedComment>
  <threadedComment ref="E160" dT="2026-04-17T11:31:58.28" personId="{374B252F-F06F-4E1C-B7A9-AAB325CCC0F6}" id="{C82AB9A6-CBBA-489E-9B3B-7453720032C6}">
    <text>Kadangi keičiasi projekto veiklos ir jos bus finansuojamos pagal kitas Gaires (7.2), šis kvietimas pažymimas kaip negaliojantis ir bus skelbiamas naujas kvietimas 26-327-P</text>
  </threadedComment>
  <threadedComment ref="E163" dT="2025-09-03T06:19:09.98" personId="{374B252F-F06F-4E1C-B7A9-AAB325CCC0F6}" id="{EBB67688-05A3-47A7-995B-010B1C735EA2}">
    <text>Perkeltas iš kvietimo 26-312-P</text>
  </threadedComment>
  <threadedComment ref="C166" dT="2026-04-17T11:32:41.73" personId="{374B252F-F06F-4E1C-B7A9-AAB325CCC0F6}" id="{FFC0AC8D-188D-45AB-BCFC-3512CF4F38DF}">
    <text>Naujas kvietimas vietoj 26-325-P (keičiasi projekto veiklos ir gairės, pagal kurias jos finansuojamos)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8EBA-70B6-434B-8E52-615F1F332B23}">
  <dimension ref="A1:AM192"/>
  <sheetViews>
    <sheetView tabSelected="1" topLeftCell="B178" zoomScale="55" zoomScaleNormal="55" workbookViewId="0">
      <selection activeCell="AI193" sqref="AI193"/>
    </sheetView>
  </sheetViews>
  <sheetFormatPr defaultRowHeight="15" x14ac:dyDescent="0.25"/>
  <cols>
    <col min="2" max="2" width="16" customWidth="1"/>
    <col min="3" max="3" width="17.28515625" customWidth="1"/>
    <col min="4" max="4" width="15.7109375" customWidth="1"/>
    <col min="5" max="5" width="28.28515625" customWidth="1"/>
    <col min="6" max="6" width="27.42578125" customWidth="1"/>
    <col min="7" max="8" width="9.140625" customWidth="1"/>
    <col min="9" max="9" width="32.42578125" customWidth="1"/>
    <col min="10" max="13" width="9.140625" customWidth="1"/>
    <col min="14" max="14" width="19.85546875" customWidth="1"/>
    <col min="15" max="18" width="9.140625" customWidth="1"/>
    <col min="19" max="19" width="11.85546875" customWidth="1"/>
    <col min="20" max="20" width="13.85546875" customWidth="1"/>
    <col min="21" max="21" width="15.28515625" customWidth="1"/>
    <col min="22" max="25" width="9.140625" customWidth="1"/>
    <col min="26" max="26" width="11.5703125" customWidth="1"/>
    <col min="27" max="27" width="11" customWidth="1"/>
    <col min="28" max="29" width="9.140625" customWidth="1"/>
    <col min="30" max="30" width="11.5703125" customWidth="1"/>
    <col min="31" max="32" width="9.140625" customWidth="1"/>
    <col min="33" max="33" width="15.42578125" customWidth="1"/>
    <col min="34" max="34" width="14.42578125" customWidth="1"/>
    <col min="35" max="35" width="13.5703125" customWidth="1"/>
    <col min="36" max="36" width="21.5703125" customWidth="1"/>
  </cols>
  <sheetData>
    <row r="1" spans="1:36" x14ac:dyDescent="0.25">
      <c r="A1" s="75" t="s">
        <v>0</v>
      </c>
      <c r="B1" s="75" t="s">
        <v>1</v>
      </c>
      <c r="C1" s="75" t="s">
        <v>2</v>
      </c>
      <c r="D1" s="75" t="s">
        <v>3</v>
      </c>
      <c r="E1" s="75" t="s">
        <v>4</v>
      </c>
      <c r="F1" s="75" t="s">
        <v>5</v>
      </c>
      <c r="G1" s="75" t="s">
        <v>6</v>
      </c>
      <c r="H1" s="75" t="s">
        <v>7</v>
      </c>
      <c r="I1" s="82" t="s">
        <v>8</v>
      </c>
      <c r="J1" s="82"/>
      <c r="K1" s="82"/>
      <c r="L1" s="82"/>
      <c r="M1" s="76" t="s">
        <v>9</v>
      </c>
      <c r="N1" s="75" t="s">
        <v>10</v>
      </c>
      <c r="O1" s="75" t="s">
        <v>11</v>
      </c>
      <c r="P1" s="75" t="s">
        <v>12</v>
      </c>
      <c r="Q1" s="75" t="s">
        <v>13</v>
      </c>
      <c r="R1" s="75" t="s">
        <v>14</v>
      </c>
      <c r="S1" s="75" t="s">
        <v>15</v>
      </c>
      <c r="T1" s="75" t="s">
        <v>16</v>
      </c>
      <c r="U1" s="82" t="s">
        <v>17</v>
      </c>
      <c r="V1" s="82"/>
      <c r="W1" s="82"/>
      <c r="X1" s="82"/>
      <c r="Y1" s="82"/>
      <c r="Z1" s="82"/>
      <c r="AA1" s="75" t="s">
        <v>18</v>
      </c>
      <c r="AB1" s="76" t="s">
        <v>19</v>
      </c>
      <c r="AC1" s="78" t="s">
        <v>20</v>
      </c>
      <c r="AD1" s="79"/>
      <c r="AE1" s="80"/>
      <c r="AF1" s="76" t="s">
        <v>21</v>
      </c>
      <c r="AG1" s="76" t="s">
        <v>22</v>
      </c>
      <c r="AH1" s="75" t="s">
        <v>23</v>
      </c>
      <c r="AI1" s="76" t="s">
        <v>24</v>
      </c>
    </row>
    <row r="2" spans="1:36" ht="140.25" x14ac:dyDescent="0.25">
      <c r="A2" s="75"/>
      <c r="B2" s="75"/>
      <c r="C2" s="75"/>
      <c r="D2" s="75"/>
      <c r="E2" s="75"/>
      <c r="F2" s="75"/>
      <c r="G2" s="75"/>
      <c r="H2" s="75"/>
      <c r="I2" s="3" t="s">
        <v>25</v>
      </c>
      <c r="J2" s="3" t="s">
        <v>26</v>
      </c>
      <c r="K2" s="3" t="s">
        <v>27</v>
      </c>
      <c r="L2" s="3" t="s">
        <v>28</v>
      </c>
      <c r="M2" s="77"/>
      <c r="N2" s="75"/>
      <c r="O2" s="75"/>
      <c r="P2" s="75"/>
      <c r="Q2" s="75"/>
      <c r="R2" s="75"/>
      <c r="S2" s="75"/>
      <c r="T2" s="75"/>
      <c r="U2" s="3" t="s">
        <v>29</v>
      </c>
      <c r="V2" s="3" t="s">
        <v>30</v>
      </c>
      <c r="W2" s="3" t="s">
        <v>31</v>
      </c>
      <c r="X2" s="3" t="s">
        <v>32</v>
      </c>
      <c r="Y2" s="3" t="s">
        <v>33</v>
      </c>
      <c r="Z2" s="3" t="s">
        <v>34</v>
      </c>
      <c r="AA2" s="75"/>
      <c r="AB2" s="77"/>
      <c r="AC2" s="3" t="s">
        <v>35</v>
      </c>
      <c r="AD2" s="3" t="s">
        <v>36</v>
      </c>
      <c r="AE2" s="3" t="s">
        <v>37</v>
      </c>
      <c r="AF2" s="77"/>
      <c r="AG2" s="77"/>
      <c r="AH2" s="75"/>
      <c r="AI2" s="77"/>
      <c r="AJ2" t="s">
        <v>279</v>
      </c>
    </row>
    <row r="3" spans="1:36" x14ac:dyDescent="0.25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  <c r="L3" s="6">
        <v>12</v>
      </c>
      <c r="M3" s="6">
        <v>13</v>
      </c>
      <c r="N3" s="6">
        <v>14</v>
      </c>
      <c r="O3" s="6">
        <v>15</v>
      </c>
      <c r="P3" s="6">
        <v>16</v>
      </c>
      <c r="Q3" s="6">
        <v>17</v>
      </c>
      <c r="R3" s="6">
        <v>18</v>
      </c>
      <c r="S3" s="6">
        <v>19</v>
      </c>
      <c r="T3" s="6">
        <v>20</v>
      </c>
      <c r="U3" s="6">
        <v>21</v>
      </c>
      <c r="V3" s="6">
        <v>22</v>
      </c>
      <c r="W3" s="6">
        <v>23</v>
      </c>
      <c r="X3" s="6">
        <v>24</v>
      </c>
      <c r="Y3" s="6">
        <v>25</v>
      </c>
      <c r="Z3" s="6">
        <v>26</v>
      </c>
      <c r="AA3" s="6">
        <v>27</v>
      </c>
      <c r="AB3" s="6">
        <v>28</v>
      </c>
      <c r="AC3" s="6">
        <v>29</v>
      </c>
      <c r="AD3" s="6">
        <v>30</v>
      </c>
      <c r="AE3" s="6">
        <v>31</v>
      </c>
      <c r="AF3" s="6">
        <v>32</v>
      </c>
      <c r="AG3" s="6">
        <v>33</v>
      </c>
      <c r="AH3" s="6">
        <v>34</v>
      </c>
      <c r="AI3" s="6">
        <v>35</v>
      </c>
    </row>
    <row r="4" spans="1:36" ht="48" customHeight="1" x14ac:dyDescent="0.25">
      <c r="A4" s="28" t="s">
        <v>38</v>
      </c>
      <c r="B4" s="28" t="s">
        <v>39</v>
      </c>
      <c r="C4" s="28" t="s">
        <v>40</v>
      </c>
      <c r="D4" s="28" t="s">
        <v>41</v>
      </c>
      <c r="E4" s="28" t="s">
        <v>42</v>
      </c>
      <c r="F4" s="28" t="s">
        <v>244</v>
      </c>
      <c r="G4" s="28" t="s">
        <v>44</v>
      </c>
      <c r="H4" s="28" t="s">
        <v>44</v>
      </c>
      <c r="I4" s="7" t="s">
        <v>45</v>
      </c>
      <c r="J4" s="7" t="s">
        <v>46</v>
      </c>
      <c r="K4" s="7" t="s">
        <v>47</v>
      </c>
      <c r="L4" s="8">
        <v>11745</v>
      </c>
      <c r="M4" s="28" t="s">
        <v>48</v>
      </c>
      <c r="N4" s="28" t="s">
        <v>49</v>
      </c>
      <c r="O4" s="28" t="s">
        <v>50</v>
      </c>
      <c r="P4" s="28" t="s">
        <v>51</v>
      </c>
      <c r="Q4" s="28" t="s">
        <v>52</v>
      </c>
      <c r="R4" s="28" t="s">
        <v>53</v>
      </c>
      <c r="S4" s="32">
        <f>T4+T7</f>
        <v>15342780.23</v>
      </c>
      <c r="T4" s="54">
        <f>U4+Z4</f>
        <v>12126003.93</v>
      </c>
      <c r="U4" s="32">
        <v>9989385</v>
      </c>
      <c r="V4" s="28" t="s">
        <v>54</v>
      </c>
      <c r="W4" s="28" t="s">
        <v>54</v>
      </c>
      <c r="X4" s="28" t="s">
        <v>54</v>
      </c>
      <c r="Y4" s="28" t="s">
        <v>54</v>
      </c>
      <c r="Z4" s="54">
        <v>2136618.9300000002</v>
      </c>
      <c r="AA4" s="32">
        <v>5953540.8700000001</v>
      </c>
      <c r="AB4" s="28" t="s">
        <v>55</v>
      </c>
      <c r="AC4" s="28" t="s">
        <v>54</v>
      </c>
      <c r="AD4" s="32">
        <f>U4</f>
        <v>9989385</v>
      </c>
      <c r="AE4" s="28" t="s">
        <v>54</v>
      </c>
      <c r="AF4" s="28" t="s">
        <v>54</v>
      </c>
      <c r="AG4" s="68" t="s">
        <v>56</v>
      </c>
      <c r="AH4" s="68" t="s">
        <v>57</v>
      </c>
      <c r="AI4" s="68" t="s">
        <v>223</v>
      </c>
    </row>
    <row r="5" spans="1:36" ht="28.5" customHeight="1" x14ac:dyDescent="0.25">
      <c r="A5" s="29"/>
      <c r="B5" s="29"/>
      <c r="C5" s="29"/>
      <c r="D5" s="29"/>
      <c r="E5" s="29"/>
      <c r="F5" s="29"/>
      <c r="G5" s="29"/>
      <c r="H5" s="29"/>
      <c r="I5" s="7" t="s">
        <v>58</v>
      </c>
      <c r="J5" s="7" t="s">
        <v>59</v>
      </c>
      <c r="K5" s="7" t="s">
        <v>60</v>
      </c>
      <c r="L5" s="7">
        <v>1</v>
      </c>
      <c r="M5" s="29"/>
      <c r="N5" s="29"/>
      <c r="O5" s="29"/>
      <c r="P5" s="29"/>
      <c r="Q5" s="29"/>
      <c r="R5" s="29"/>
      <c r="S5" s="33"/>
      <c r="T5" s="55"/>
      <c r="U5" s="33"/>
      <c r="V5" s="29"/>
      <c r="W5" s="29"/>
      <c r="X5" s="29"/>
      <c r="Y5" s="29"/>
      <c r="Z5" s="29"/>
      <c r="AA5" s="33"/>
      <c r="AB5" s="29"/>
      <c r="AC5" s="29"/>
      <c r="AD5" s="33"/>
      <c r="AE5" s="29"/>
      <c r="AF5" s="29"/>
      <c r="AG5" s="69"/>
      <c r="AH5" s="69"/>
      <c r="AI5" s="69"/>
    </row>
    <row r="6" spans="1:36" ht="30" customHeight="1" x14ac:dyDescent="0.25">
      <c r="A6" s="29"/>
      <c r="B6" s="29"/>
      <c r="C6" s="29"/>
      <c r="D6" s="29"/>
      <c r="E6" s="30"/>
      <c r="F6" s="29"/>
      <c r="G6" s="29"/>
      <c r="H6" s="29"/>
      <c r="I6" s="7" t="s">
        <v>61</v>
      </c>
      <c r="J6" s="7" t="s">
        <v>62</v>
      </c>
      <c r="K6" s="7" t="s">
        <v>63</v>
      </c>
      <c r="L6" s="8">
        <v>220000</v>
      </c>
      <c r="M6" s="30"/>
      <c r="N6" s="29"/>
      <c r="O6" s="30"/>
      <c r="P6" s="30"/>
      <c r="Q6" s="30"/>
      <c r="R6" s="30"/>
      <c r="S6" s="33"/>
      <c r="T6" s="59"/>
      <c r="U6" s="34"/>
      <c r="V6" s="30"/>
      <c r="W6" s="30"/>
      <c r="X6" s="30"/>
      <c r="Y6" s="30"/>
      <c r="Z6" s="30"/>
      <c r="AA6" s="34"/>
      <c r="AB6" s="30"/>
      <c r="AC6" s="30"/>
      <c r="AD6" s="34"/>
      <c r="AE6" s="30"/>
      <c r="AF6" s="30"/>
      <c r="AG6" s="69"/>
      <c r="AH6" s="69"/>
      <c r="AI6" s="69"/>
    </row>
    <row r="7" spans="1:36" ht="58.5" customHeight="1" x14ac:dyDescent="0.25">
      <c r="A7" s="29"/>
      <c r="B7" s="29"/>
      <c r="C7" s="29"/>
      <c r="D7" s="29"/>
      <c r="E7" s="28" t="s">
        <v>64</v>
      </c>
      <c r="F7" s="29"/>
      <c r="G7" s="29"/>
      <c r="H7" s="29"/>
      <c r="I7" s="7" t="s">
        <v>65</v>
      </c>
      <c r="J7" s="7" t="s">
        <v>66</v>
      </c>
      <c r="K7" s="7" t="s">
        <v>67</v>
      </c>
      <c r="L7" s="7">
        <v>6.64</v>
      </c>
      <c r="M7" s="28" t="s">
        <v>48</v>
      </c>
      <c r="N7" s="29"/>
      <c r="O7" s="28" t="s">
        <v>50</v>
      </c>
      <c r="P7" s="28" t="s">
        <v>51</v>
      </c>
      <c r="Q7" s="28" t="s">
        <v>52</v>
      </c>
      <c r="R7" s="28" t="s">
        <v>53</v>
      </c>
      <c r="S7" s="33"/>
      <c r="T7" s="32">
        <v>3216776.3</v>
      </c>
      <c r="U7" s="32">
        <v>3216776.3</v>
      </c>
      <c r="V7" s="28" t="s">
        <v>54</v>
      </c>
      <c r="W7" s="28" t="s">
        <v>54</v>
      </c>
      <c r="X7" s="28" t="s">
        <v>54</v>
      </c>
      <c r="Y7" s="28" t="s">
        <v>54</v>
      </c>
      <c r="Z7" s="28" t="s">
        <v>54</v>
      </c>
      <c r="AA7" s="32">
        <v>567666.41</v>
      </c>
      <c r="AB7" s="28" t="s">
        <v>55</v>
      </c>
      <c r="AC7" s="28" t="s">
        <v>54</v>
      </c>
      <c r="AD7" s="32">
        <f>U7</f>
        <v>3216776.3</v>
      </c>
      <c r="AE7" s="28" t="s">
        <v>54</v>
      </c>
      <c r="AF7" s="28" t="s">
        <v>54</v>
      </c>
      <c r="AG7" s="69"/>
      <c r="AH7" s="69"/>
      <c r="AI7" s="69"/>
    </row>
    <row r="8" spans="1:36" x14ac:dyDescent="0.25">
      <c r="A8" s="29"/>
      <c r="B8" s="29"/>
      <c r="C8" s="29"/>
      <c r="D8" s="29"/>
      <c r="E8" s="29"/>
      <c r="F8" s="29"/>
      <c r="G8" s="29"/>
      <c r="H8" s="29"/>
      <c r="I8" s="7" t="s">
        <v>58</v>
      </c>
      <c r="J8" s="7" t="s">
        <v>59</v>
      </c>
      <c r="K8" s="7" t="s">
        <v>60</v>
      </c>
      <c r="L8" s="7">
        <v>1</v>
      </c>
      <c r="M8" s="29"/>
      <c r="N8" s="29"/>
      <c r="O8" s="29"/>
      <c r="P8" s="29"/>
      <c r="Q8" s="29"/>
      <c r="R8" s="29"/>
      <c r="S8" s="33"/>
      <c r="T8" s="33"/>
      <c r="U8" s="33"/>
      <c r="V8" s="29"/>
      <c r="W8" s="29"/>
      <c r="X8" s="29"/>
      <c r="Y8" s="29"/>
      <c r="Z8" s="29"/>
      <c r="AA8" s="33"/>
      <c r="AB8" s="29"/>
      <c r="AC8" s="29"/>
      <c r="AD8" s="33"/>
      <c r="AE8" s="29"/>
      <c r="AF8" s="29"/>
      <c r="AG8" s="69"/>
      <c r="AH8" s="69"/>
      <c r="AI8" s="69"/>
    </row>
    <row r="9" spans="1:36" ht="41.25" customHeight="1" x14ac:dyDescent="0.25">
      <c r="A9" s="30"/>
      <c r="B9" s="30"/>
      <c r="C9" s="30"/>
      <c r="D9" s="30"/>
      <c r="E9" s="30"/>
      <c r="F9" s="30"/>
      <c r="G9" s="30"/>
      <c r="H9" s="30"/>
      <c r="I9" s="7" t="s">
        <v>68</v>
      </c>
      <c r="J9" s="7" t="s">
        <v>69</v>
      </c>
      <c r="K9" s="7" t="s">
        <v>70</v>
      </c>
      <c r="L9" s="8">
        <v>21000</v>
      </c>
      <c r="M9" s="30"/>
      <c r="N9" s="30"/>
      <c r="O9" s="30"/>
      <c r="P9" s="30"/>
      <c r="Q9" s="30"/>
      <c r="R9" s="30"/>
      <c r="S9" s="34"/>
      <c r="T9" s="34"/>
      <c r="U9" s="34"/>
      <c r="V9" s="30"/>
      <c r="W9" s="30"/>
      <c r="X9" s="30"/>
      <c r="Y9" s="30"/>
      <c r="Z9" s="30"/>
      <c r="AA9" s="34"/>
      <c r="AB9" s="30"/>
      <c r="AC9" s="30"/>
      <c r="AD9" s="34"/>
      <c r="AE9" s="30"/>
      <c r="AF9" s="30"/>
      <c r="AG9" s="70"/>
      <c r="AH9" s="70"/>
      <c r="AI9" s="70"/>
    </row>
    <row r="10" spans="1:36" ht="37.5" customHeight="1" x14ac:dyDescent="0.25">
      <c r="A10" s="28" t="s">
        <v>71</v>
      </c>
      <c r="B10" s="28" t="s">
        <v>72</v>
      </c>
      <c r="C10" s="28" t="s">
        <v>40</v>
      </c>
      <c r="D10" s="28" t="s">
        <v>41</v>
      </c>
      <c r="E10" s="28" t="s">
        <v>73</v>
      </c>
      <c r="F10" s="28" t="s">
        <v>43</v>
      </c>
      <c r="G10" s="28" t="s">
        <v>44</v>
      </c>
      <c r="H10" s="28" t="s">
        <v>44</v>
      </c>
      <c r="I10" s="7" t="s">
        <v>61</v>
      </c>
      <c r="J10" s="7" t="s">
        <v>62</v>
      </c>
      <c r="K10" s="7" t="s">
        <v>63</v>
      </c>
      <c r="L10" s="7" t="s">
        <v>74</v>
      </c>
      <c r="M10" s="28" t="s">
        <v>48</v>
      </c>
      <c r="N10" s="28" t="s">
        <v>49</v>
      </c>
      <c r="O10" s="28" t="s">
        <v>50</v>
      </c>
      <c r="P10" s="28" t="s">
        <v>51</v>
      </c>
      <c r="Q10" s="28" t="s">
        <v>52</v>
      </c>
      <c r="R10" s="28" t="s">
        <v>53</v>
      </c>
      <c r="S10" s="32">
        <f>T10+T12+U15+U17</f>
        <v>16998806.920000002</v>
      </c>
      <c r="T10" s="87">
        <v>4290442.0999999996</v>
      </c>
      <c r="U10" s="87">
        <f>T10</f>
        <v>4290442.0999999996</v>
      </c>
      <c r="V10" s="88" t="s">
        <v>54</v>
      </c>
      <c r="W10" s="88" t="s">
        <v>54</v>
      </c>
      <c r="X10" s="88" t="s">
        <v>54</v>
      </c>
      <c r="Y10" s="88" t="s">
        <v>54</v>
      </c>
      <c r="Z10" s="88" t="s">
        <v>54</v>
      </c>
      <c r="AA10" s="87">
        <v>476715.78</v>
      </c>
      <c r="AB10" s="88" t="s">
        <v>55</v>
      </c>
      <c r="AC10" s="88" t="s">
        <v>54</v>
      </c>
      <c r="AD10" s="87">
        <f>U10</f>
        <v>4290442.0999999996</v>
      </c>
      <c r="AE10" s="28" t="s">
        <v>54</v>
      </c>
      <c r="AF10" s="28" t="s">
        <v>54</v>
      </c>
      <c r="AG10" s="68" t="s">
        <v>75</v>
      </c>
      <c r="AH10" s="68" t="s">
        <v>76</v>
      </c>
      <c r="AI10" s="68" t="s">
        <v>224</v>
      </c>
    </row>
    <row r="11" spans="1:36" ht="36" customHeight="1" x14ac:dyDescent="0.25">
      <c r="A11" s="29"/>
      <c r="B11" s="29"/>
      <c r="C11" s="29"/>
      <c r="D11" s="29"/>
      <c r="E11" s="29"/>
      <c r="F11" s="29"/>
      <c r="G11" s="29"/>
      <c r="H11" s="29"/>
      <c r="I11" s="7" t="s">
        <v>58</v>
      </c>
      <c r="J11" s="7" t="s">
        <v>59</v>
      </c>
      <c r="K11" s="7" t="s">
        <v>60</v>
      </c>
      <c r="L11" s="7">
        <v>1</v>
      </c>
      <c r="M11" s="29"/>
      <c r="N11" s="29"/>
      <c r="O11" s="29"/>
      <c r="P11" s="29"/>
      <c r="Q11" s="29"/>
      <c r="R11" s="29"/>
      <c r="S11" s="33"/>
      <c r="T11" s="89"/>
      <c r="U11" s="89"/>
      <c r="V11" s="90"/>
      <c r="W11" s="90"/>
      <c r="X11" s="90"/>
      <c r="Y11" s="90"/>
      <c r="Z11" s="90"/>
      <c r="AA11" s="89"/>
      <c r="AB11" s="90"/>
      <c r="AC11" s="90"/>
      <c r="AD11" s="89"/>
      <c r="AE11" s="29"/>
      <c r="AF11" s="29"/>
      <c r="AG11" s="69"/>
      <c r="AH11" s="69"/>
      <c r="AI11" s="69"/>
    </row>
    <row r="12" spans="1:36" ht="43.5" customHeight="1" x14ac:dyDescent="0.25">
      <c r="A12" s="29"/>
      <c r="B12" s="29"/>
      <c r="C12" s="29"/>
      <c r="D12" s="29"/>
      <c r="E12" s="28" t="s">
        <v>77</v>
      </c>
      <c r="F12" s="29"/>
      <c r="G12" s="29"/>
      <c r="H12" s="29"/>
      <c r="I12" s="7" t="s">
        <v>61</v>
      </c>
      <c r="J12" s="7" t="s">
        <v>62</v>
      </c>
      <c r="K12" s="7" t="s">
        <v>63</v>
      </c>
      <c r="L12" s="7" t="s">
        <v>78</v>
      </c>
      <c r="M12" s="28" t="s">
        <v>48</v>
      </c>
      <c r="N12" s="29"/>
      <c r="O12" s="28" t="s">
        <v>50</v>
      </c>
      <c r="P12" s="28" t="s">
        <v>51</v>
      </c>
      <c r="Q12" s="28" t="s">
        <v>52</v>
      </c>
      <c r="R12" s="28" t="s">
        <v>53</v>
      </c>
      <c r="S12" s="33"/>
      <c r="T12" s="87">
        <f>SUM(U12+Z12)</f>
        <v>6183364.8200000003</v>
      </c>
      <c r="U12" s="87">
        <v>5110219.9000000004</v>
      </c>
      <c r="V12" s="88" t="s">
        <v>54</v>
      </c>
      <c r="W12" s="88" t="s">
        <v>54</v>
      </c>
      <c r="X12" s="88" t="s">
        <v>54</v>
      </c>
      <c r="Y12" s="91"/>
      <c r="Z12" s="92">
        <v>1073144.92</v>
      </c>
      <c r="AA12" s="87">
        <v>325439.94</v>
      </c>
      <c r="AB12" s="88" t="s">
        <v>55</v>
      </c>
      <c r="AC12" s="88" t="s">
        <v>54</v>
      </c>
      <c r="AD12" s="87">
        <f>U12</f>
        <v>5110219.9000000004</v>
      </c>
      <c r="AE12" s="28" t="s">
        <v>54</v>
      </c>
      <c r="AF12" s="28" t="s">
        <v>54</v>
      </c>
      <c r="AG12" s="69"/>
      <c r="AH12" s="69"/>
      <c r="AI12" s="69"/>
    </row>
    <row r="13" spans="1:36" ht="33.75" customHeight="1" x14ac:dyDescent="0.25">
      <c r="A13" s="29"/>
      <c r="B13" s="29"/>
      <c r="C13" s="29"/>
      <c r="D13" s="29"/>
      <c r="E13" s="29"/>
      <c r="F13" s="29"/>
      <c r="G13" s="29"/>
      <c r="H13" s="29"/>
      <c r="I13" s="7" t="s">
        <v>58</v>
      </c>
      <c r="J13" s="7" t="s">
        <v>59</v>
      </c>
      <c r="K13" s="7" t="s">
        <v>60</v>
      </c>
      <c r="L13" s="7">
        <v>1</v>
      </c>
      <c r="M13" s="29"/>
      <c r="N13" s="29"/>
      <c r="O13" s="29"/>
      <c r="P13" s="29"/>
      <c r="Q13" s="29"/>
      <c r="R13" s="29"/>
      <c r="S13" s="33"/>
      <c r="T13" s="89"/>
      <c r="U13" s="89"/>
      <c r="V13" s="90"/>
      <c r="W13" s="90"/>
      <c r="X13" s="90"/>
      <c r="Y13" s="90"/>
      <c r="Z13" s="93"/>
      <c r="AA13" s="89"/>
      <c r="AB13" s="90"/>
      <c r="AC13" s="90"/>
      <c r="AD13" s="89"/>
      <c r="AE13" s="29"/>
      <c r="AF13" s="29"/>
      <c r="AG13" s="69"/>
      <c r="AH13" s="69"/>
      <c r="AI13" s="69"/>
    </row>
    <row r="14" spans="1:36" ht="56.25" customHeight="1" x14ac:dyDescent="0.25">
      <c r="A14" s="29"/>
      <c r="B14" s="29"/>
      <c r="C14" s="29"/>
      <c r="D14" s="29"/>
      <c r="E14" s="30"/>
      <c r="F14" s="29"/>
      <c r="G14" s="29"/>
      <c r="H14" s="29"/>
      <c r="I14" s="7" t="s">
        <v>45</v>
      </c>
      <c r="J14" s="7" t="s">
        <v>46</v>
      </c>
      <c r="K14" s="7" t="s">
        <v>47</v>
      </c>
      <c r="L14" s="11">
        <v>2772</v>
      </c>
      <c r="M14" s="30"/>
      <c r="N14" s="29"/>
      <c r="O14" s="30"/>
      <c r="P14" s="30"/>
      <c r="Q14" s="30"/>
      <c r="R14" s="30"/>
      <c r="S14" s="33"/>
      <c r="T14" s="94"/>
      <c r="U14" s="94"/>
      <c r="V14" s="95"/>
      <c r="W14" s="95"/>
      <c r="X14" s="95"/>
      <c r="Y14" s="95"/>
      <c r="Z14" s="96"/>
      <c r="AA14" s="94"/>
      <c r="AB14" s="95"/>
      <c r="AC14" s="95"/>
      <c r="AD14" s="94"/>
      <c r="AE14" s="30"/>
      <c r="AF14" s="30"/>
      <c r="AG14" s="69"/>
      <c r="AH14" s="69"/>
      <c r="AI14" s="69"/>
    </row>
    <row r="15" spans="1:36" ht="47.25" customHeight="1" x14ac:dyDescent="0.25">
      <c r="A15" s="29"/>
      <c r="B15" s="29"/>
      <c r="C15" s="29"/>
      <c r="D15" s="29"/>
      <c r="E15" s="28" t="s">
        <v>79</v>
      </c>
      <c r="F15" s="29"/>
      <c r="G15" s="29"/>
      <c r="H15" s="29"/>
      <c r="I15" s="7" t="s">
        <v>61</v>
      </c>
      <c r="J15" s="7" t="s">
        <v>62</v>
      </c>
      <c r="K15" s="7" t="s">
        <v>63</v>
      </c>
      <c r="L15" s="11">
        <v>180700</v>
      </c>
      <c r="M15" s="28" t="s">
        <v>48</v>
      </c>
      <c r="N15" s="29"/>
      <c r="O15" s="28" t="s">
        <v>50</v>
      </c>
      <c r="P15" s="28" t="s">
        <v>51</v>
      </c>
      <c r="Q15" s="28" t="s">
        <v>52</v>
      </c>
      <c r="R15" s="28" t="s">
        <v>53</v>
      </c>
      <c r="S15" s="33"/>
      <c r="T15" s="32">
        <v>3975000</v>
      </c>
      <c r="U15" s="32">
        <v>3975000</v>
      </c>
      <c r="V15" s="28" t="s">
        <v>54</v>
      </c>
      <c r="W15" s="28" t="s">
        <v>54</v>
      </c>
      <c r="X15" s="28" t="s">
        <v>54</v>
      </c>
      <c r="Y15" s="28" t="s">
        <v>54</v>
      </c>
      <c r="Z15" s="28" t="s">
        <v>54</v>
      </c>
      <c r="AA15" s="32">
        <v>701471</v>
      </c>
      <c r="AB15" s="28" t="s">
        <v>55</v>
      </c>
      <c r="AC15" s="28" t="s">
        <v>54</v>
      </c>
      <c r="AD15" s="32">
        <f>U15</f>
        <v>3975000</v>
      </c>
      <c r="AE15" s="28" t="s">
        <v>54</v>
      </c>
      <c r="AF15" s="28" t="s">
        <v>54</v>
      </c>
      <c r="AG15" s="69"/>
      <c r="AH15" s="69"/>
      <c r="AI15" s="69"/>
    </row>
    <row r="16" spans="1:36" x14ac:dyDescent="0.25">
      <c r="A16" s="29"/>
      <c r="B16" s="29"/>
      <c r="C16" s="29"/>
      <c r="D16" s="29"/>
      <c r="E16" s="29"/>
      <c r="F16" s="29"/>
      <c r="G16" s="29"/>
      <c r="H16" s="29"/>
      <c r="I16" s="7" t="s">
        <v>58</v>
      </c>
      <c r="J16" s="7" t="s">
        <v>59</v>
      </c>
      <c r="K16" s="7" t="s">
        <v>60</v>
      </c>
      <c r="L16" s="7">
        <v>1</v>
      </c>
      <c r="M16" s="29"/>
      <c r="N16" s="29"/>
      <c r="O16" s="29"/>
      <c r="P16" s="29"/>
      <c r="Q16" s="29"/>
      <c r="R16" s="29"/>
      <c r="S16" s="33"/>
      <c r="T16" s="33"/>
      <c r="U16" s="33"/>
      <c r="V16" s="29"/>
      <c r="W16" s="29"/>
      <c r="X16" s="29"/>
      <c r="Y16" s="29"/>
      <c r="Z16" s="29"/>
      <c r="AA16" s="33"/>
      <c r="AB16" s="29"/>
      <c r="AC16" s="29"/>
      <c r="AD16" s="33"/>
      <c r="AE16" s="29"/>
      <c r="AF16" s="29"/>
      <c r="AG16" s="69"/>
      <c r="AH16" s="69"/>
      <c r="AI16" s="69"/>
    </row>
    <row r="17" spans="1:39" ht="37.5" customHeight="1" x14ac:dyDescent="0.25">
      <c r="A17" s="29"/>
      <c r="B17" s="29"/>
      <c r="C17" s="29"/>
      <c r="D17" s="29"/>
      <c r="E17" s="28" t="s">
        <v>80</v>
      </c>
      <c r="F17" s="29"/>
      <c r="G17" s="29"/>
      <c r="H17" s="29"/>
      <c r="I17" s="7" t="s">
        <v>81</v>
      </c>
      <c r="J17" s="7" t="s">
        <v>82</v>
      </c>
      <c r="K17" s="7" t="s">
        <v>67</v>
      </c>
      <c r="L17" s="7">
        <v>12</v>
      </c>
      <c r="M17" s="28" t="s">
        <v>48</v>
      </c>
      <c r="N17" s="29"/>
      <c r="O17" s="28" t="s">
        <v>50</v>
      </c>
      <c r="P17" s="28" t="s">
        <v>51</v>
      </c>
      <c r="Q17" s="28" t="s">
        <v>52</v>
      </c>
      <c r="R17" s="28" t="s">
        <v>53</v>
      </c>
      <c r="S17" s="33"/>
      <c r="T17" s="32">
        <v>2550000</v>
      </c>
      <c r="U17" s="32">
        <v>2550000</v>
      </c>
      <c r="V17" s="28" t="s">
        <v>54</v>
      </c>
      <c r="W17" s="28" t="s">
        <v>54</v>
      </c>
      <c r="X17" s="28" t="s">
        <v>54</v>
      </c>
      <c r="Y17" s="28" t="s">
        <v>54</v>
      </c>
      <c r="Z17" s="28" t="s">
        <v>54</v>
      </c>
      <c r="AA17" s="32">
        <v>450000</v>
      </c>
      <c r="AB17" s="28" t="s">
        <v>55</v>
      </c>
      <c r="AC17" s="28" t="s">
        <v>54</v>
      </c>
      <c r="AD17" s="32">
        <f>U17</f>
        <v>2550000</v>
      </c>
      <c r="AE17" s="28" t="s">
        <v>54</v>
      </c>
      <c r="AF17" s="28" t="s">
        <v>54</v>
      </c>
      <c r="AG17" s="69"/>
      <c r="AH17" s="69"/>
      <c r="AI17" s="69"/>
    </row>
    <row r="18" spans="1:39" ht="38.25" customHeight="1" x14ac:dyDescent="0.25">
      <c r="A18" s="29"/>
      <c r="B18" s="29"/>
      <c r="C18" s="29"/>
      <c r="D18" s="29"/>
      <c r="E18" s="29"/>
      <c r="F18" s="29"/>
      <c r="G18" s="29"/>
      <c r="H18" s="29"/>
      <c r="I18" s="7" t="s">
        <v>83</v>
      </c>
      <c r="J18" s="7" t="s">
        <v>84</v>
      </c>
      <c r="K18" s="4" t="s">
        <v>85</v>
      </c>
      <c r="L18" s="4">
        <v>126884</v>
      </c>
      <c r="M18" s="29"/>
      <c r="N18" s="29"/>
      <c r="O18" s="29"/>
      <c r="P18" s="29"/>
      <c r="Q18" s="29"/>
      <c r="R18" s="29"/>
      <c r="S18" s="33"/>
      <c r="T18" s="33"/>
      <c r="U18" s="33"/>
      <c r="V18" s="29"/>
      <c r="W18" s="29"/>
      <c r="X18" s="29"/>
      <c r="Y18" s="29"/>
      <c r="Z18" s="29"/>
      <c r="AA18" s="33"/>
      <c r="AB18" s="29"/>
      <c r="AC18" s="29"/>
      <c r="AD18" s="33"/>
      <c r="AE18" s="29"/>
      <c r="AF18" s="29"/>
      <c r="AG18" s="69"/>
      <c r="AH18" s="69"/>
      <c r="AI18" s="69"/>
    </row>
    <row r="19" spans="1:39" ht="34.5" customHeight="1" x14ac:dyDescent="0.25">
      <c r="A19" s="29"/>
      <c r="B19" s="29"/>
      <c r="C19" s="29"/>
      <c r="D19" s="29"/>
      <c r="E19" s="29"/>
      <c r="F19" s="29"/>
      <c r="G19" s="29"/>
      <c r="H19" s="29"/>
      <c r="I19" s="4" t="s">
        <v>58</v>
      </c>
      <c r="J19" s="4" t="s">
        <v>59</v>
      </c>
      <c r="K19" s="4" t="s">
        <v>60</v>
      </c>
      <c r="L19" s="4">
        <v>1</v>
      </c>
      <c r="M19" s="29"/>
      <c r="N19" s="29"/>
      <c r="O19" s="29"/>
      <c r="P19" s="29"/>
      <c r="Q19" s="29"/>
      <c r="R19" s="29"/>
      <c r="S19" s="33"/>
      <c r="T19" s="33"/>
      <c r="U19" s="33"/>
      <c r="V19" s="29"/>
      <c r="W19" s="29"/>
      <c r="X19" s="29"/>
      <c r="Y19" s="29"/>
      <c r="Z19" s="29"/>
      <c r="AA19" s="33"/>
      <c r="AB19" s="29"/>
      <c r="AC19" s="29"/>
      <c r="AD19" s="33"/>
      <c r="AE19" s="29"/>
      <c r="AF19" s="29"/>
      <c r="AG19" s="69"/>
      <c r="AH19" s="69"/>
      <c r="AI19" s="69"/>
    </row>
    <row r="20" spans="1:39" ht="36" customHeight="1" x14ac:dyDescent="0.25">
      <c r="A20" s="24" t="s">
        <v>86</v>
      </c>
      <c r="B20" s="24" t="s">
        <v>87</v>
      </c>
      <c r="C20" s="24" t="s">
        <v>40</v>
      </c>
      <c r="D20" s="24" t="s">
        <v>41</v>
      </c>
      <c r="E20" s="71" t="s">
        <v>88</v>
      </c>
      <c r="F20" s="71" t="s">
        <v>43</v>
      </c>
      <c r="G20" s="71" t="s">
        <v>44</v>
      </c>
      <c r="H20" s="71" t="s">
        <v>44</v>
      </c>
      <c r="I20" s="19" t="s">
        <v>58</v>
      </c>
      <c r="J20" s="19" t="s">
        <v>59</v>
      </c>
      <c r="K20" s="19" t="s">
        <v>60</v>
      </c>
      <c r="L20" s="19">
        <v>1</v>
      </c>
      <c r="M20" s="71" t="s">
        <v>48</v>
      </c>
      <c r="N20" s="71" t="s">
        <v>49</v>
      </c>
      <c r="O20" s="71" t="s">
        <v>50</v>
      </c>
      <c r="P20" s="71" t="s">
        <v>51</v>
      </c>
      <c r="Q20" s="71" t="s">
        <v>52</v>
      </c>
      <c r="R20" s="71" t="s">
        <v>53</v>
      </c>
      <c r="S20" s="26">
        <f>T20+T22</f>
        <v>7597445.6900000004</v>
      </c>
      <c r="T20" s="26">
        <v>2922445.7</v>
      </c>
      <c r="U20" s="26">
        <v>2922445.7</v>
      </c>
      <c r="V20" s="24" t="s">
        <v>54</v>
      </c>
      <c r="W20" s="24" t="s">
        <v>54</v>
      </c>
      <c r="X20" s="24" t="s">
        <v>54</v>
      </c>
      <c r="Y20" s="24" t="s">
        <v>54</v>
      </c>
      <c r="Z20" s="24" t="s">
        <v>54</v>
      </c>
      <c r="AA20" s="26">
        <v>515725.72</v>
      </c>
      <c r="AB20" s="24" t="s">
        <v>55</v>
      </c>
      <c r="AC20" s="24" t="s">
        <v>54</v>
      </c>
      <c r="AD20" s="26">
        <f>U20</f>
        <v>2922445.7</v>
      </c>
      <c r="AE20" s="24" t="s">
        <v>54</v>
      </c>
      <c r="AF20" s="24" t="s">
        <v>54</v>
      </c>
      <c r="AG20" s="74" t="s">
        <v>89</v>
      </c>
      <c r="AH20" s="74" t="s">
        <v>90</v>
      </c>
      <c r="AI20" s="74" t="s">
        <v>225</v>
      </c>
    </row>
    <row r="21" spans="1:39" ht="42" customHeight="1" x14ac:dyDescent="0.25">
      <c r="A21" s="24"/>
      <c r="B21" s="24"/>
      <c r="C21" s="24"/>
      <c r="D21" s="24"/>
      <c r="E21" s="71"/>
      <c r="F21" s="71"/>
      <c r="G21" s="71"/>
      <c r="H21" s="71"/>
      <c r="I21" s="19" t="s">
        <v>61</v>
      </c>
      <c r="J21" s="19" t="s">
        <v>62</v>
      </c>
      <c r="K21" s="19" t="s">
        <v>63</v>
      </c>
      <c r="L21" s="20">
        <v>107300</v>
      </c>
      <c r="M21" s="71"/>
      <c r="N21" s="71"/>
      <c r="O21" s="71"/>
      <c r="P21" s="71"/>
      <c r="Q21" s="71"/>
      <c r="R21" s="71"/>
      <c r="S21" s="26"/>
      <c r="T21" s="26"/>
      <c r="U21" s="26"/>
      <c r="V21" s="24"/>
      <c r="W21" s="24"/>
      <c r="X21" s="24"/>
      <c r="Y21" s="24"/>
      <c r="Z21" s="24"/>
      <c r="AA21" s="26"/>
      <c r="AB21" s="24"/>
      <c r="AC21" s="24"/>
      <c r="AD21" s="26"/>
      <c r="AE21" s="24"/>
      <c r="AF21" s="24"/>
      <c r="AG21" s="74"/>
      <c r="AH21" s="74"/>
      <c r="AI21" s="74"/>
    </row>
    <row r="22" spans="1:39" s="18" customFormat="1" ht="50.25" customHeight="1" x14ac:dyDescent="0.25">
      <c r="A22" s="24"/>
      <c r="B22" s="24"/>
      <c r="C22" s="24"/>
      <c r="D22" s="24"/>
      <c r="E22" s="71" t="s">
        <v>91</v>
      </c>
      <c r="F22" s="71"/>
      <c r="G22" s="71"/>
      <c r="H22" s="71"/>
      <c r="I22" s="19" t="s">
        <v>61</v>
      </c>
      <c r="J22" s="19" t="s">
        <v>62</v>
      </c>
      <c r="K22" s="19" t="s">
        <v>63</v>
      </c>
      <c r="L22" s="20" t="s">
        <v>92</v>
      </c>
      <c r="M22" s="71" t="s">
        <v>48</v>
      </c>
      <c r="N22" s="71"/>
      <c r="O22" s="71" t="s">
        <v>50</v>
      </c>
      <c r="P22" s="71" t="s">
        <v>51</v>
      </c>
      <c r="Q22" s="71" t="s">
        <v>52</v>
      </c>
      <c r="R22" s="71" t="s">
        <v>53</v>
      </c>
      <c r="S22" s="26"/>
      <c r="T22" s="97">
        <f>+U22+Z22</f>
        <v>4674999.99</v>
      </c>
      <c r="U22" s="73">
        <v>3863636.35</v>
      </c>
      <c r="V22" s="71" t="s">
        <v>54</v>
      </c>
      <c r="W22" s="71" t="s">
        <v>54</v>
      </c>
      <c r="X22" s="71" t="s">
        <v>54</v>
      </c>
      <c r="Y22" s="71" t="s">
        <v>54</v>
      </c>
      <c r="Z22" s="71">
        <v>811363.64</v>
      </c>
      <c r="AA22" s="73">
        <v>825000.01</v>
      </c>
      <c r="AB22" s="71" t="s">
        <v>55</v>
      </c>
      <c r="AC22" s="71" t="s">
        <v>54</v>
      </c>
      <c r="AD22" s="73">
        <f>U22</f>
        <v>3863636.35</v>
      </c>
      <c r="AE22" s="71" t="s">
        <v>54</v>
      </c>
      <c r="AF22" s="71" t="s">
        <v>54</v>
      </c>
      <c r="AG22" s="74"/>
      <c r="AH22" s="74"/>
      <c r="AI22" s="74"/>
      <c r="AJ22"/>
      <c r="AK22"/>
      <c r="AL22"/>
      <c r="AM22"/>
    </row>
    <row r="23" spans="1:39" s="18" customFormat="1" ht="39" customHeight="1" x14ac:dyDescent="0.25">
      <c r="A23" s="24"/>
      <c r="B23" s="24"/>
      <c r="C23" s="24"/>
      <c r="D23" s="24"/>
      <c r="E23" s="71"/>
      <c r="F23" s="71"/>
      <c r="G23" s="71"/>
      <c r="H23" s="71"/>
      <c r="I23" s="19" t="s">
        <v>58</v>
      </c>
      <c r="J23" s="19" t="s">
        <v>59</v>
      </c>
      <c r="K23" s="19" t="s">
        <v>60</v>
      </c>
      <c r="L23" s="19">
        <v>1</v>
      </c>
      <c r="M23" s="71"/>
      <c r="N23" s="71"/>
      <c r="O23" s="71"/>
      <c r="P23" s="71"/>
      <c r="Q23" s="71"/>
      <c r="R23" s="71"/>
      <c r="S23" s="26"/>
      <c r="T23" s="97"/>
      <c r="U23" s="73"/>
      <c r="V23" s="71"/>
      <c r="W23" s="71"/>
      <c r="X23" s="71"/>
      <c r="Y23" s="71"/>
      <c r="Z23" s="71"/>
      <c r="AA23" s="73"/>
      <c r="AB23" s="71"/>
      <c r="AC23" s="71"/>
      <c r="AD23" s="73"/>
      <c r="AE23" s="71"/>
      <c r="AF23" s="71"/>
      <c r="AG23" s="74"/>
      <c r="AH23" s="74"/>
      <c r="AI23" s="74"/>
      <c r="AJ23"/>
      <c r="AK23"/>
      <c r="AL23"/>
      <c r="AM23"/>
    </row>
    <row r="24" spans="1:39" ht="43.5" customHeight="1" x14ac:dyDescent="0.25">
      <c r="A24" s="28" t="s">
        <v>93</v>
      </c>
      <c r="B24" s="28" t="s">
        <v>94</v>
      </c>
      <c r="C24" s="28" t="s">
        <v>95</v>
      </c>
      <c r="D24" s="28" t="s">
        <v>96</v>
      </c>
      <c r="E24" s="28" t="s">
        <v>97</v>
      </c>
      <c r="F24" s="28" t="s">
        <v>98</v>
      </c>
      <c r="G24" s="28" t="s">
        <v>44</v>
      </c>
      <c r="H24" s="28" t="s">
        <v>44</v>
      </c>
      <c r="I24" s="7" t="s">
        <v>99</v>
      </c>
      <c r="J24" s="7" t="s">
        <v>100</v>
      </c>
      <c r="K24" s="7" t="s">
        <v>101</v>
      </c>
      <c r="L24" s="98">
        <v>0.65</v>
      </c>
      <c r="M24" s="28" t="s">
        <v>48</v>
      </c>
      <c r="N24" s="28" t="s">
        <v>102</v>
      </c>
      <c r="O24" s="28" t="s">
        <v>50</v>
      </c>
      <c r="P24" s="28" t="s">
        <v>51</v>
      </c>
      <c r="Q24" s="28" t="s">
        <v>52</v>
      </c>
      <c r="R24" s="28" t="s">
        <v>53</v>
      </c>
      <c r="S24" s="32">
        <f>T24+T27</f>
        <v>6311250</v>
      </c>
      <c r="T24" s="54">
        <v>1466250</v>
      </c>
      <c r="U24" s="32">
        <f>T24</f>
        <v>1466250</v>
      </c>
      <c r="V24" s="28" t="s">
        <v>54</v>
      </c>
      <c r="W24" s="28" t="s">
        <v>54</v>
      </c>
      <c r="X24" s="28" t="s">
        <v>54</v>
      </c>
      <c r="Y24" s="28" t="s">
        <v>54</v>
      </c>
      <c r="Z24" s="28" t="s">
        <v>54</v>
      </c>
      <c r="AA24" s="32">
        <v>258750</v>
      </c>
      <c r="AB24" s="28" t="s">
        <v>55</v>
      </c>
      <c r="AC24" s="28" t="s">
        <v>54</v>
      </c>
      <c r="AD24" s="32">
        <f>U24</f>
        <v>1466250</v>
      </c>
      <c r="AE24" s="28" t="s">
        <v>54</v>
      </c>
      <c r="AF24" s="28" t="s">
        <v>54</v>
      </c>
      <c r="AG24" s="68" t="s">
        <v>103</v>
      </c>
      <c r="AH24" s="68" t="s">
        <v>104</v>
      </c>
      <c r="AI24" s="68" t="s">
        <v>226</v>
      </c>
    </row>
    <row r="25" spans="1:39" ht="19.5" customHeight="1" x14ac:dyDescent="0.25">
      <c r="A25" s="29"/>
      <c r="B25" s="29"/>
      <c r="C25" s="29"/>
      <c r="D25" s="29"/>
      <c r="E25" s="29"/>
      <c r="F25" s="29"/>
      <c r="G25" s="29"/>
      <c r="H25" s="29"/>
      <c r="I25" s="28" t="s">
        <v>105</v>
      </c>
      <c r="J25" s="28" t="s">
        <v>59</v>
      </c>
      <c r="K25" s="28" t="s">
        <v>60</v>
      </c>
      <c r="L25" s="28">
        <v>1</v>
      </c>
      <c r="M25" s="29"/>
      <c r="N25" s="29"/>
      <c r="O25" s="29"/>
      <c r="P25" s="29"/>
      <c r="Q25" s="29"/>
      <c r="R25" s="29"/>
      <c r="S25" s="33"/>
      <c r="T25" s="55"/>
      <c r="U25" s="33"/>
      <c r="V25" s="29"/>
      <c r="W25" s="29"/>
      <c r="X25" s="29"/>
      <c r="Y25" s="29"/>
      <c r="Z25" s="29"/>
      <c r="AA25" s="33"/>
      <c r="AB25" s="29"/>
      <c r="AC25" s="29"/>
      <c r="AD25" s="33"/>
      <c r="AE25" s="29"/>
      <c r="AF25" s="29"/>
      <c r="AG25" s="69"/>
      <c r="AH25" s="69"/>
      <c r="AI25" s="69"/>
    </row>
    <row r="26" spans="1:39" x14ac:dyDescent="0.25">
      <c r="A26" s="29"/>
      <c r="B26" s="29"/>
      <c r="C26" s="29"/>
      <c r="D26" s="29"/>
      <c r="E26" s="30"/>
      <c r="F26" s="29"/>
      <c r="G26" s="29"/>
      <c r="H26" s="29"/>
      <c r="I26" s="30"/>
      <c r="J26" s="30" t="s">
        <v>62</v>
      </c>
      <c r="K26" s="30" t="s">
        <v>63</v>
      </c>
      <c r="L26" s="30">
        <v>220000</v>
      </c>
      <c r="M26" s="30"/>
      <c r="N26" s="29"/>
      <c r="O26" s="30"/>
      <c r="P26" s="30"/>
      <c r="Q26" s="30"/>
      <c r="R26" s="30"/>
      <c r="S26" s="33"/>
      <c r="T26" s="59"/>
      <c r="U26" s="34"/>
      <c r="V26" s="30"/>
      <c r="W26" s="30"/>
      <c r="X26" s="30"/>
      <c r="Y26" s="30"/>
      <c r="Z26" s="30"/>
      <c r="AA26" s="34"/>
      <c r="AB26" s="30"/>
      <c r="AC26" s="30"/>
      <c r="AD26" s="34"/>
      <c r="AE26" s="30"/>
      <c r="AF26" s="30"/>
      <c r="AG26" s="69"/>
      <c r="AH26" s="69"/>
      <c r="AI26" s="69"/>
    </row>
    <row r="27" spans="1:39" ht="33.75" customHeight="1" x14ac:dyDescent="0.25">
      <c r="A27" s="29"/>
      <c r="B27" s="29"/>
      <c r="C27" s="29"/>
      <c r="D27" s="29"/>
      <c r="E27" s="28" t="s">
        <v>106</v>
      </c>
      <c r="F27" s="29"/>
      <c r="G27" s="29"/>
      <c r="H27" s="29"/>
      <c r="I27" s="7" t="s">
        <v>107</v>
      </c>
      <c r="J27" s="7" t="s">
        <v>62</v>
      </c>
      <c r="K27" s="7" t="s">
        <v>108</v>
      </c>
      <c r="L27" s="11">
        <v>13450</v>
      </c>
      <c r="M27" s="28" t="s">
        <v>48</v>
      </c>
      <c r="N27" s="28" t="s">
        <v>109</v>
      </c>
      <c r="O27" s="28" t="s">
        <v>50</v>
      </c>
      <c r="P27" s="28" t="s">
        <v>51</v>
      </c>
      <c r="Q27" s="28" t="s">
        <v>52</v>
      </c>
      <c r="R27" s="28" t="s">
        <v>53</v>
      </c>
      <c r="S27" s="33"/>
      <c r="T27" s="54">
        <v>4845000</v>
      </c>
      <c r="U27" s="32">
        <f>T27</f>
        <v>4845000</v>
      </c>
      <c r="V27" s="28" t="s">
        <v>54</v>
      </c>
      <c r="W27" s="28" t="s">
        <v>54</v>
      </c>
      <c r="X27" s="28" t="s">
        <v>54</v>
      </c>
      <c r="Y27" s="28" t="s">
        <v>54</v>
      </c>
      <c r="Z27" s="28" t="s">
        <v>54</v>
      </c>
      <c r="AA27" s="32">
        <v>855000</v>
      </c>
      <c r="AB27" s="28" t="s">
        <v>55</v>
      </c>
      <c r="AC27" s="28" t="s">
        <v>54</v>
      </c>
      <c r="AD27" s="32">
        <f>U27</f>
        <v>4845000</v>
      </c>
      <c r="AE27" s="28" t="s">
        <v>54</v>
      </c>
      <c r="AF27" s="28" t="s">
        <v>54</v>
      </c>
      <c r="AG27" s="69"/>
      <c r="AH27" s="69"/>
      <c r="AI27" s="69"/>
    </row>
    <row r="28" spans="1:39" x14ac:dyDescent="0.25">
      <c r="A28" s="29"/>
      <c r="B28" s="29"/>
      <c r="C28" s="29"/>
      <c r="D28" s="29"/>
      <c r="E28" s="29"/>
      <c r="F28" s="29"/>
      <c r="G28" s="29"/>
      <c r="H28" s="29"/>
      <c r="I28" s="28" t="s">
        <v>58</v>
      </c>
      <c r="J28" s="28" t="s">
        <v>59</v>
      </c>
      <c r="K28" s="28" t="s">
        <v>60</v>
      </c>
      <c r="L28" s="28">
        <v>1</v>
      </c>
      <c r="M28" s="29"/>
      <c r="N28" s="29"/>
      <c r="O28" s="29"/>
      <c r="P28" s="29"/>
      <c r="Q28" s="29"/>
      <c r="R28" s="29"/>
      <c r="S28" s="33"/>
      <c r="T28" s="55"/>
      <c r="U28" s="33"/>
      <c r="V28" s="29"/>
      <c r="W28" s="29"/>
      <c r="X28" s="29"/>
      <c r="Y28" s="29"/>
      <c r="Z28" s="29"/>
      <c r="AA28" s="33"/>
      <c r="AB28" s="29"/>
      <c r="AC28" s="29"/>
      <c r="AD28" s="33"/>
      <c r="AE28" s="29"/>
      <c r="AF28" s="29"/>
      <c r="AG28" s="69"/>
      <c r="AH28" s="69"/>
      <c r="AI28" s="69"/>
    </row>
    <row r="29" spans="1:39" x14ac:dyDescent="0.25">
      <c r="A29" s="30"/>
      <c r="B29" s="30"/>
      <c r="C29" s="30"/>
      <c r="D29" s="30"/>
      <c r="E29" s="30"/>
      <c r="F29" s="30"/>
      <c r="G29" s="30"/>
      <c r="H29" s="30"/>
      <c r="I29" s="30" t="s">
        <v>68</v>
      </c>
      <c r="J29" s="30" t="s">
        <v>110</v>
      </c>
      <c r="K29" s="30" t="s">
        <v>70</v>
      </c>
      <c r="L29" s="30">
        <v>21000</v>
      </c>
      <c r="M29" s="30"/>
      <c r="N29" s="29"/>
      <c r="O29" s="30"/>
      <c r="P29" s="30"/>
      <c r="Q29" s="30"/>
      <c r="R29" s="30"/>
      <c r="S29" s="34"/>
      <c r="T29" s="55"/>
      <c r="U29" s="34"/>
      <c r="V29" s="30"/>
      <c r="W29" s="30"/>
      <c r="X29" s="30"/>
      <c r="Y29" s="30"/>
      <c r="Z29" s="30"/>
      <c r="AA29" s="34"/>
      <c r="AB29" s="30"/>
      <c r="AC29" s="30"/>
      <c r="AD29" s="34"/>
      <c r="AE29" s="30"/>
      <c r="AF29" s="30"/>
      <c r="AG29" s="70"/>
      <c r="AH29" s="70"/>
      <c r="AI29" s="70"/>
    </row>
    <row r="30" spans="1:39" ht="24" customHeight="1" x14ac:dyDescent="0.25">
      <c r="A30" s="28" t="s">
        <v>111</v>
      </c>
      <c r="B30" s="28" t="s">
        <v>112</v>
      </c>
      <c r="C30" s="28" t="s">
        <v>95</v>
      </c>
      <c r="D30" s="28" t="s">
        <v>96</v>
      </c>
      <c r="E30" s="28" t="s">
        <v>113</v>
      </c>
      <c r="F30" s="28" t="s">
        <v>98</v>
      </c>
      <c r="G30" s="28" t="s">
        <v>44</v>
      </c>
      <c r="H30" s="28" t="s">
        <v>44</v>
      </c>
      <c r="I30" s="7" t="s">
        <v>107</v>
      </c>
      <c r="J30" s="7" t="s">
        <v>62</v>
      </c>
      <c r="K30" s="7" t="s">
        <v>108</v>
      </c>
      <c r="L30" s="8">
        <v>750</v>
      </c>
      <c r="M30" s="28" t="s">
        <v>48</v>
      </c>
      <c r="N30" s="28" t="s">
        <v>114</v>
      </c>
      <c r="O30" s="28" t="s">
        <v>50</v>
      </c>
      <c r="P30" s="28" t="s">
        <v>51</v>
      </c>
      <c r="Q30" s="28" t="s">
        <v>52</v>
      </c>
      <c r="R30" s="28" t="s">
        <v>53</v>
      </c>
      <c r="S30" s="32">
        <f>T30+T33</f>
        <v>2975000</v>
      </c>
      <c r="T30" s="54">
        <v>425000</v>
      </c>
      <c r="U30" s="32">
        <f>T30</f>
        <v>425000</v>
      </c>
      <c r="V30" s="28" t="s">
        <v>54</v>
      </c>
      <c r="W30" s="28" t="s">
        <v>54</v>
      </c>
      <c r="X30" s="28" t="s">
        <v>54</v>
      </c>
      <c r="Y30" s="28" t="s">
        <v>54</v>
      </c>
      <c r="Z30" s="28" t="s">
        <v>54</v>
      </c>
      <c r="AA30" s="32">
        <v>75000</v>
      </c>
      <c r="AB30" s="28" t="s">
        <v>55</v>
      </c>
      <c r="AC30" s="28" t="s">
        <v>54</v>
      </c>
      <c r="AD30" s="32">
        <f>U30</f>
        <v>425000</v>
      </c>
      <c r="AE30" s="28" t="s">
        <v>54</v>
      </c>
      <c r="AF30" s="28" t="s">
        <v>54</v>
      </c>
      <c r="AG30" s="68" t="s">
        <v>115</v>
      </c>
      <c r="AH30" s="68" t="s">
        <v>104</v>
      </c>
      <c r="AI30" s="68" t="s">
        <v>227</v>
      </c>
    </row>
    <row r="31" spans="1:39" x14ac:dyDescent="0.25">
      <c r="A31" s="29"/>
      <c r="B31" s="29"/>
      <c r="C31" s="29"/>
      <c r="D31" s="29"/>
      <c r="E31" s="29"/>
      <c r="F31" s="29"/>
      <c r="G31" s="29"/>
      <c r="H31" s="29"/>
      <c r="I31" s="28" t="s">
        <v>105</v>
      </c>
      <c r="J31" s="28" t="s">
        <v>59</v>
      </c>
      <c r="K31" s="28" t="s">
        <v>60</v>
      </c>
      <c r="L31" s="28">
        <v>1</v>
      </c>
      <c r="M31" s="29"/>
      <c r="N31" s="29"/>
      <c r="O31" s="29"/>
      <c r="P31" s="29"/>
      <c r="Q31" s="29"/>
      <c r="R31" s="29"/>
      <c r="S31" s="33"/>
      <c r="T31" s="55"/>
      <c r="U31" s="33"/>
      <c r="V31" s="29"/>
      <c r="W31" s="29"/>
      <c r="X31" s="29"/>
      <c r="Y31" s="29"/>
      <c r="Z31" s="29"/>
      <c r="AA31" s="33"/>
      <c r="AB31" s="29"/>
      <c r="AC31" s="29"/>
      <c r="AD31" s="33"/>
      <c r="AE31" s="29"/>
      <c r="AF31" s="29"/>
      <c r="AG31" s="69"/>
      <c r="AH31" s="69"/>
      <c r="AI31" s="69"/>
    </row>
    <row r="32" spans="1:39" x14ac:dyDescent="0.25">
      <c r="A32" s="29"/>
      <c r="B32" s="29"/>
      <c r="C32" s="29"/>
      <c r="D32" s="29"/>
      <c r="E32" s="30"/>
      <c r="F32" s="29"/>
      <c r="G32" s="29"/>
      <c r="H32" s="29"/>
      <c r="I32" s="30"/>
      <c r="J32" s="30" t="s">
        <v>62</v>
      </c>
      <c r="K32" s="30" t="s">
        <v>63</v>
      </c>
      <c r="L32" s="30">
        <v>220000</v>
      </c>
      <c r="M32" s="30"/>
      <c r="N32" s="29"/>
      <c r="O32" s="30"/>
      <c r="P32" s="30"/>
      <c r="Q32" s="30"/>
      <c r="R32" s="30"/>
      <c r="S32" s="33"/>
      <c r="T32" s="59"/>
      <c r="U32" s="34"/>
      <c r="V32" s="30"/>
      <c r="W32" s="30"/>
      <c r="X32" s="30"/>
      <c r="Y32" s="30"/>
      <c r="Z32" s="30"/>
      <c r="AA32" s="34"/>
      <c r="AB32" s="30"/>
      <c r="AC32" s="30"/>
      <c r="AD32" s="34"/>
      <c r="AE32" s="30"/>
      <c r="AF32" s="30"/>
      <c r="AG32" s="69"/>
      <c r="AH32" s="69"/>
      <c r="AI32" s="69"/>
    </row>
    <row r="33" spans="1:35" ht="57.75" customHeight="1" x14ac:dyDescent="0.25">
      <c r="A33" s="29"/>
      <c r="B33" s="29"/>
      <c r="C33" s="29"/>
      <c r="D33" s="29"/>
      <c r="E33" s="28" t="s">
        <v>116</v>
      </c>
      <c r="F33" s="29"/>
      <c r="G33" s="29"/>
      <c r="H33" s="29"/>
      <c r="I33" s="7" t="s">
        <v>99</v>
      </c>
      <c r="J33" s="7" t="s">
        <v>100</v>
      </c>
      <c r="K33" s="7" t="s">
        <v>101</v>
      </c>
      <c r="L33" s="12">
        <v>3.8</v>
      </c>
      <c r="M33" s="28" t="s">
        <v>48</v>
      </c>
      <c r="N33" s="28" t="s">
        <v>109</v>
      </c>
      <c r="O33" s="28" t="s">
        <v>50</v>
      </c>
      <c r="P33" s="28" t="s">
        <v>51</v>
      </c>
      <c r="Q33" s="28" t="s">
        <v>52</v>
      </c>
      <c r="R33" s="28" t="s">
        <v>53</v>
      </c>
      <c r="S33" s="33"/>
      <c r="T33" s="54">
        <v>2550000</v>
      </c>
      <c r="U33" s="32">
        <f>T33</f>
        <v>2550000</v>
      </c>
      <c r="V33" s="28" t="s">
        <v>54</v>
      </c>
      <c r="W33" s="28" t="s">
        <v>54</v>
      </c>
      <c r="X33" s="28" t="s">
        <v>54</v>
      </c>
      <c r="Y33" s="28" t="s">
        <v>54</v>
      </c>
      <c r="Z33" s="28" t="s">
        <v>54</v>
      </c>
      <c r="AA33" s="32">
        <v>450000</v>
      </c>
      <c r="AB33" s="28" t="s">
        <v>55</v>
      </c>
      <c r="AC33" s="28" t="s">
        <v>54</v>
      </c>
      <c r="AD33" s="32">
        <f>U33</f>
        <v>2550000</v>
      </c>
      <c r="AE33" s="28" t="s">
        <v>54</v>
      </c>
      <c r="AF33" s="28" t="s">
        <v>54</v>
      </c>
      <c r="AG33" s="69"/>
      <c r="AH33" s="69"/>
      <c r="AI33" s="69"/>
    </row>
    <row r="34" spans="1:35" x14ac:dyDescent="0.25">
      <c r="A34" s="29"/>
      <c r="B34" s="29"/>
      <c r="C34" s="29"/>
      <c r="D34" s="29"/>
      <c r="E34" s="29"/>
      <c r="F34" s="29"/>
      <c r="G34" s="29"/>
      <c r="H34" s="29"/>
      <c r="I34" s="28" t="s">
        <v>58</v>
      </c>
      <c r="J34" s="28" t="s">
        <v>59</v>
      </c>
      <c r="K34" s="28" t="s">
        <v>60</v>
      </c>
      <c r="L34" s="28">
        <v>1</v>
      </c>
      <c r="M34" s="29"/>
      <c r="N34" s="29"/>
      <c r="O34" s="29"/>
      <c r="P34" s="29"/>
      <c r="Q34" s="29"/>
      <c r="R34" s="29"/>
      <c r="S34" s="33"/>
      <c r="T34" s="55"/>
      <c r="U34" s="33"/>
      <c r="V34" s="29"/>
      <c r="W34" s="29"/>
      <c r="X34" s="29"/>
      <c r="Y34" s="29"/>
      <c r="Z34" s="29"/>
      <c r="AA34" s="33"/>
      <c r="AB34" s="29"/>
      <c r="AC34" s="29"/>
      <c r="AD34" s="33"/>
      <c r="AE34" s="29"/>
      <c r="AF34" s="29"/>
      <c r="AG34" s="69"/>
      <c r="AH34" s="69"/>
      <c r="AI34" s="69"/>
    </row>
    <row r="35" spans="1:35" x14ac:dyDescent="0.25">
      <c r="A35" s="30"/>
      <c r="B35" s="30"/>
      <c r="C35" s="30"/>
      <c r="D35" s="30"/>
      <c r="E35" s="30"/>
      <c r="F35" s="30"/>
      <c r="G35" s="30"/>
      <c r="H35" s="30"/>
      <c r="I35" s="30" t="s">
        <v>68</v>
      </c>
      <c r="J35" s="30" t="s">
        <v>110</v>
      </c>
      <c r="K35" s="30" t="s">
        <v>70</v>
      </c>
      <c r="L35" s="30">
        <v>21000</v>
      </c>
      <c r="M35" s="30"/>
      <c r="N35" s="29"/>
      <c r="O35" s="30"/>
      <c r="P35" s="30"/>
      <c r="Q35" s="30"/>
      <c r="R35" s="30"/>
      <c r="S35" s="34"/>
      <c r="T35" s="55"/>
      <c r="U35" s="34"/>
      <c r="V35" s="30"/>
      <c r="W35" s="30"/>
      <c r="X35" s="30"/>
      <c r="Y35" s="30"/>
      <c r="Z35" s="30"/>
      <c r="AA35" s="34"/>
      <c r="AB35" s="30"/>
      <c r="AC35" s="30"/>
      <c r="AD35" s="34"/>
      <c r="AE35" s="30"/>
      <c r="AF35" s="30"/>
      <c r="AG35" s="70"/>
      <c r="AH35" s="70"/>
      <c r="AI35" s="70"/>
    </row>
    <row r="36" spans="1:35" ht="37.5" customHeight="1" x14ac:dyDescent="0.25">
      <c r="A36" s="28" t="s">
        <v>117</v>
      </c>
      <c r="B36" s="28" t="s">
        <v>118</v>
      </c>
      <c r="C36" s="28" t="s">
        <v>95</v>
      </c>
      <c r="D36" s="28" t="s">
        <v>96</v>
      </c>
      <c r="E36" s="28" t="s">
        <v>119</v>
      </c>
      <c r="F36" s="28" t="s">
        <v>98</v>
      </c>
      <c r="G36" s="28" t="s">
        <v>44</v>
      </c>
      <c r="H36" s="28" t="s">
        <v>44</v>
      </c>
      <c r="I36" s="7" t="s">
        <v>107</v>
      </c>
      <c r="J36" s="7" t="s">
        <v>62</v>
      </c>
      <c r="K36" s="7" t="s">
        <v>108</v>
      </c>
      <c r="L36" s="8">
        <v>1750</v>
      </c>
      <c r="M36" s="28" t="s">
        <v>48</v>
      </c>
      <c r="N36" s="28" t="s">
        <v>120</v>
      </c>
      <c r="O36" s="28" t="s">
        <v>50</v>
      </c>
      <c r="P36" s="28" t="s">
        <v>51</v>
      </c>
      <c r="Q36" s="28" t="s">
        <v>52</v>
      </c>
      <c r="R36" s="28" t="s">
        <v>53</v>
      </c>
      <c r="S36" s="54">
        <v>1993034.98</v>
      </c>
      <c r="T36" s="54">
        <v>1993034.98</v>
      </c>
      <c r="U36" s="32">
        <f>T36</f>
        <v>1993034.98</v>
      </c>
      <c r="V36" s="28" t="s">
        <v>54</v>
      </c>
      <c r="W36" s="28" t="s">
        <v>54</v>
      </c>
      <c r="X36" s="28" t="s">
        <v>54</v>
      </c>
      <c r="Y36" s="28" t="s">
        <v>54</v>
      </c>
      <c r="Z36" s="28" t="s">
        <v>54</v>
      </c>
      <c r="AA36" s="32">
        <v>351712.05</v>
      </c>
      <c r="AB36" s="28" t="s">
        <v>55</v>
      </c>
      <c r="AC36" s="28" t="s">
        <v>54</v>
      </c>
      <c r="AD36" s="32">
        <f>U36</f>
        <v>1993034.98</v>
      </c>
      <c r="AE36" s="28" t="s">
        <v>54</v>
      </c>
      <c r="AF36" s="28" t="s">
        <v>54</v>
      </c>
      <c r="AG36" s="50">
        <v>45717</v>
      </c>
      <c r="AH36" s="50">
        <v>45778</v>
      </c>
      <c r="AI36" s="47">
        <v>45737</v>
      </c>
    </row>
    <row r="37" spans="1:35" x14ac:dyDescent="0.25">
      <c r="A37" s="29"/>
      <c r="B37" s="29"/>
      <c r="C37" s="29"/>
      <c r="D37" s="29"/>
      <c r="E37" s="29"/>
      <c r="F37" s="29"/>
      <c r="G37" s="29"/>
      <c r="H37" s="29"/>
      <c r="I37" s="28" t="s">
        <v>58</v>
      </c>
      <c r="J37" s="28" t="s">
        <v>59</v>
      </c>
      <c r="K37" s="28" t="s">
        <v>60</v>
      </c>
      <c r="L37" s="28">
        <v>1</v>
      </c>
      <c r="M37" s="29"/>
      <c r="N37" s="29"/>
      <c r="O37" s="29"/>
      <c r="P37" s="29"/>
      <c r="Q37" s="29"/>
      <c r="R37" s="29"/>
      <c r="S37" s="29"/>
      <c r="T37" s="55"/>
      <c r="U37" s="33"/>
      <c r="V37" s="29"/>
      <c r="W37" s="29"/>
      <c r="X37" s="29"/>
      <c r="Y37" s="29"/>
      <c r="Z37" s="29"/>
      <c r="AA37" s="33"/>
      <c r="AB37" s="29"/>
      <c r="AC37" s="29"/>
      <c r="AD37" s="33"/>
      <c r="AE37" s="29"/>
      <c r="AF37" s="29"/>
      <c r="AG37" s="51"/>
      <c r="AH37" s="51"/>
      <c r="AI37" s="29"/>
    </row>
    <row r="38" spans="1:35" x14ac:dyDescent="0.25">
      <c r="A38" s="30"/>
      <c r="B38" s="30"/>
      <c r="C38" s="30"/>
      <c r="D38" s="30"/>
      <c r="E38" s="30"/>
      <c r="F38" s="30"/>
      <c r="G38" s="30"/>
      <c r="H38" s="30"/>
      <c r="I38" s="30" t="s">
        <v>68</v>
      </c>
      <c r="J38" s="30" t="s">
        <v>110</v>
      </c>
      <c r="K38" s="30" t="s">
        <v>70</v>
      </c>
      <c r="L38" s="30">
        <v>21000</v>
      </c>
      <c r="M38" s="30"/>
      <c r="N38" s="29"/>
      <c r="O38" s="30"/>
      <c r="P38" s="30"/>
      <c r="Q38" s="30"/>
      <c r="R38" s="30"/>
      <c r="S38" s="30"/>
      <c r="T38" s="55"/>
      <c r="U38" s="34"/>
      <c r="V38" s="30"/>
      <c r="W38" s="30"/>
      <c r="X38" s="30"/>
      <c r="Y38" s="30"/>
      <c r="Z38" s="30"/>
      <c r="AA38" s="34"/>
      <c r="AB38" s="30"/>
      <c r="AC38" s="30"/>
      <c r="AD38" s="34"/>
      <c r="AE38" s="30"/>
      <c r="AF38" s="30"/>
      <c r="AG38" s="58"/>
      <c r="AH38" s="58"/>
      <c r="AI38" s="30"/>
    </row>
    <row r="39" spans="1:35" ht="36.75" customHeight="1" x14ac:dyDescent="0.25">
      <c r="A39" s="28" t="s">
        <v>121</v>
      </c>
      <c r="B39" s="28" t="s">
        <v>122</v>
      </c>
      <c r="C39" s="28" t="s">
        <v>95</v>
      </c>
      <c r="D39" s="28" t="s">
        <v>96</v>
      </c>
      <c r="E39" s="28" t="s">
        <v>123</v>
      </c>
      <c r="F39" s="28" t="s">
        <v>98</v>
      </c>
      <c r="G39" s="28" t="s">
        <v>44</v>
      </c>
      <c r="H39" s="28" t="s">
        <v>44</v>
      </c>
      <c r="I39" s="7" t="s">
        <v>107</v>
      </c>
      <c r="J39" s="7" t="s">
        <v>62</v>
      </c>
      <c r="K39" s="7" t="s">
        <v>108</v>
      </c>
      <c r="L39" s="8">
        <v>3000</v>
      </c>
      <c r="M39" s="28" t="s">
        <v>48</v>
      </c>
      <c r="N39" s="28" t="s">
        <v>124</v>
      </c>
      <c r="O39" s="28" t="s">
        <v>50</v>
      </c>
      <c r="P39" s="28" t="s">
        <v>51</v>
      </c>
      <c r="Q39" s="28" t="s">
        <v>52</v>
      </c>
      <c r="R39" s="28" t="s">
        <v>53</v>
      </c>
      <c r="S39" s="67">
        <v>1630166</v>
      </c>
      <c r="T39" s="67">
        <v>1630166</v>
      </c>
      <c r="U39" s="32">
        <f>T39</f>
        <v>1630166</v>
      </c>
      <c r="V39" s="28" t="s">
        <v>54</v>
      </c>
      <c r="W39" s="28" t="s">
        <v>54</v>
      </c>
      <c r="X39" s="28" t="s">
        <v>54</v>
      </c>
      <c r="Y39" s="28" t="s">
        <v>54</v>
      </c>
      <c r="Z39" s="28" t="s">
        <v>54</v>
      </c>
      <c r="AA39" s="32">
        <v>287677</v>
      </c>
      <c r="AB39" s="28" t="s">
        <v>55</v>
      </c>
      <c r="AC39" s="28" t="s">
        <v>54</v>
      </c>
      <c r="AD39" s="32">
        <f>U39</f>
        <v>1630166</v>
      </c>
      <c r="AE39" s="28" t="s">
        <v>54</v>
      </c>
      <c r="AF39" s="28" t="s">
        <v>54</v>
      </c>
      <c r="AG39" s="50">
        <v>46174</v>
      </c>
      <c r="AH39" s="50">
        <v>46235</v>
      </c>
      <c r="AI39" s="28"/>
    </row>
    <row r="40" spans="1:35" x14ac:dyDescent="0.25">
      <c r="A40" s="29"/>
      <c r="B40" s="29"/>
      <c r="C40" s="29"/>
      <c r="D40" s="29"/>
      <c r="E40" s="29"/>
      <c r="F40" s="29"/>
      <c r="G40" s="29"/>
      <c r="H40" s="29"/>
      <c r="I40" s="28" t="s">
        <v>58</v>
      </c>
      <c r="J40" s="28" t="s">
        <v>59</v>
      </c>
      <c r="K40" s="28" t="s">
        <v>60</v>
      </c>
      <c r="L40" s="28">
        <v>1</v>
      </c>
      <c r="M40" s="29"/>
      <c r="N40" s="29"/>
      <c r="O40" s="29"/>
      <c r="P40" s="29"/>
      <c r="Q40" s="29"/>
      <c r="R40" s="29"/>
      <c r="S40" s="29"/>
      <c r="T40" s="29"/>
      <c r="U40" s="33"/>
      <c r="V40" s="29"/>
      <c r="W40" s="29"/>
      <c r="X40" s="29"/>
      <c r="Y40" s="29"/>
      <c r="Z40" s="29"/>
      <c r="AA40" s="33"/>
      <c r="AB40" s="29"/>
      <c r="AC40" s="29"/>
      <c r="AD40" s="33"/>
      <c r="AE40" s="29"/>
      <c r="AF40" s="29"/>
      <c r="AG40" s="51"/>
      <c r="AH40" s="51"/>
      <c r="AI40" s="29"/>
    </row>
    <row r="41" spans="1:35" x14ac:dyDescent="0.25">
      <c r="A41" s="30"/>
      <c r="B41" s="30"/>
      <c r="C41" s="30"/>
      <c r="D41" s="30"/>
      <c r="E41" s="30"/>
      <c r="F41" s="30"/>
      <c r="G41" s="30"/>
      <c r="H41" s="30"/>
      <c r="I41" s="30" t="s">
        <v>68</v>
      </c>
      <c r="J41" s="30" t="s">
        <v>110</v>
      </c>
      <c r="K41" s="30" t="s">
        <v>70</v>
      </c>
      <c r="L41" s="30">
        <v>21000</v>
      </c>
      <c r="M41" s="30"/>
      <c r="N41" s="29"/>
      <c r="O41" s="30"/>
      <c r="P41" s="30"/>
      <c r="Q41" s="30"/>
      <c r="R41" s="30"/>
      <c r="S41" s="30"/>
      <c r="T41" s="30"/>
      <c r="U41" s="34"/>
      <c r="V41" s="30"/>
      <c r="W41" s="30"/>
      <c r="X41" s="30"/>
      <c r="Y41" s="30"/>
      <c r="Z41" s="30"/>
      <c r="AA41" s="34"/>
      <c r="AB41" s="30"/>
      <c r="AC41" s="30"/>
      <c r="AD41" s="34"/>
      <c r="AE41" s="30"/>
      <c r="AF41" s="30"/>
      <c r="AG41" s="58"/>
      <c r="AH41" s="58"/>
      <c r="AI41" s="30"/>
    </row>
    <row r="42" spans="1:35" ht="30" customHeight="1" x14ac:dyDescent="0.25">
      <c r="A42" s="28" t="s">
        <v>125</v>
      </c>
      <c r="B42" s="28" t="s">
        <v>126</v>
      </c>
      <c r="C42" s="28" t="s">
        <v>127</v>
      </c>
      <c r="D42" s="28" t="s">
        <v>96</v>
      </c>
      <c r="E42" s="28" t="s">
        <v>128</v>
      </c>
      <c r="F42" s="28" t="s">
        <v>98</v>
      </c>
      <c r="G42" s="28" t="s">
        <v>44</v>
      </c>
      <c r="H42" s="28" t="s">
        <v>44</v>
      </c>
      <c r="I42" s="7" t="s">
        <v>99</v>
      </c>
      <c r="J42" s="7" t="s">
        <v>100</v>
      </c>
      <c r="K42" s="7" t="s">
        <v>101</v>
      </c>
      <c r="L42" s="8">
        <v>56.4</v>
      </c>
      <c r="M42" s="28" t="s">
        <v>48</v>
      </c>
      <c r="N42" s="28" t="s">
        <v>129</v>
      </c>
      <c r="O42" s="28" t="s">
        <v>50</v>
      </c>
      <c r="P42" s="28" t="s">
        <v>51</v>
      </c>
      <c r="Q42" s="28" t="s">
        <v>52</v>
      </c>
      <c r="R42" s="28" t="s">
        <v>53</v>
      </c>
      <c r="S42" s="54">
        <f>T42+T47+T50++T53+T56</f>
        <v>4564086.8</v>
      </c>
      <c r="T42" s="32">
        <v>2265284.7999999998</v>
      </c>
      <c r="U42" s="32">
        <f>T42</f>
        <v>2265284.7999999998</v>
      </c>
      <c r="V42" s="28"/>
      <c r="W42" s="28" t="s">
        <v>54</v>
      </c>
      <c r="X42" s="28" t="s">
        <v>54</v>
      </c>
      <c r="Y42" s="28"/>
      <c r="Z42" s="28"/>
      <c r="AA42" s="32">
        <v>940294.43</v>
      </c>
      <c r="AB42" s="28" t="s">
        <v>55</v>
      </c>
      <c r="AC42" s="28" t="s">
        <v>54</v>
      </c>
      <c r="AD42" s="32">
        <f>U42</f>
        <v>2265284.7999999998</v>
      </c>
      <c r="AE42" s="28" t="s">
        <v>54</v>
      </c>
      <c r="AF42" s="28" t="s">
        <v>54</v>
      </c>
      <c r="AG42" s="50">
        <v>45566</v>
      </c>
      <c r="AH42" s="50">
        <v>45627</v>
      </c>
      <c r="AI42" s="83">
        <v>45604</v>
      </c>
    </row>
    <row r="43" spans="1:35" ht="30" customHeight="1" x14ac:dyDescent="0.25">
      <c r="A43" s="29"/>
      <c r="B43" s="29"/>
      <c r="C43" s="29"/>
      <c r="D43" s="29"/>
      <c r="E43" s="29"/>
      <c r="F43" s="29"/>
      <c r="G43" s="29"/>
      <c r="H43" s="29"/>
      <c r="I43" s="7" t="s">
        <v>130</v>
      </c>
      <c r="J43" s="7" t="s">
        <v>131</v>
      </c>
      <c r="K43" s="7" t="s">
        <v>132</v>
      </c>
      <c r="L43" s="12">
        <v>349131.02</v>
      </c>
      <c r="M43" s="29"/>
      <c r="N43" s="29"/>
      <c r="O43" s="29"/>
      <c r="P43" s="29"/>
      <c r="Q43" s="29"/>
      <c r="R43" s="29"/>
      <c r="S43" s="29"/>
      <c r="T43" s="33"/>
      <c r="U43" s="33"/>
      <c r="V43" s="29"/>
      <c r="W43" s="29"/>
      <c r="X43" s="29"/>
      <c r="Y43" s="29"/>
      <c r="Z43" s="29"/>
      <c r="AA43" s="33"/>
      <c r="AB43" s="29"/>
      <c r="AC43" s="29"/>
      <c r="AD43" s="33"/>
      <c r="AE43" s="29"/>
      <c r="AF43" s="29"/>
      <c r="AG43" s="51"/>
      <c r="AH43" s="51"/>
      <c r="AI43" s="84"/>
    </row>
    <row r="44" spans="1:35" ht="30" customHeight="1" x14ac:dyDescent="0.25">
      <c r="A44" s="29"/>
      <c r="B44" s="29"/>
      <c r="C44" s="29"/>
      <c r="D44" s="29"/>
      <c r="E44" s="29"/>
      <c r="F44" s="29"/>
      <c r="G44" s="29"/>
      <c r="H44" s="29"/>
      <c r="I44" s="7" t="s">
        <v>133</v>
      </c>
      <c r="J44" s="7" t="s">
        <v>134</v>
      </c>
      <c r="K44" s="7" t="s">
        <v>135</v>
      </c>
      <c r="L44" s="7">
        <v>1000</v>
      </c>
      <c r="M44" s="29"/>
      <c r="N44" s="29"/>
      <c r="O44" s="29"/>
      <c r="P44" s="29"/>
      <c r="Q44" s="29"/>
      <c r="R44" s="29"/>
      <c r="S44" s="29"/>
      <c r="T44" s="33"/>
      <c r="U44" s="33"/>
      <c r="V44" s="29"/>
      <c r="W44" s="29"/>
      <c r="X44" s="29"/>
      <c r="Y44" s="29"/>
      <c r="Z44" s="29"/>
      <c r="AA44" s="33"/>
      <c r="AB44" s="29"/>
      <c r="AC44" s="29"/>
      <c r="AD44" s="33"/>
      <c r="AE44" s="29"/>
      <c r="AF44" s="29"/>
      <c r="AG44" s="51"/>
      <c r="AH44" s="51"/>
      <c r="AI44" s="84"/>
    </row>
    <row r="45" spans="1:35" ht="30" customHeight="1" x14ac:dyDescent="0.25">
      <c r="A45" s="29"/>
      <c r="B45" s="29"/>
      <c r="C45" s="29"/>
      <c r="D45" s="29"/>
      <c r="E45" s="29"/>
      <c r="F45" s="29"/>
      <c r="G45" s="29"/>
      <c r="H45" s="29"/>
      <c r="I45" s="7" t="s">
        <v>136</v>
      </c>
      <c r="J45" s="7" t="s">
        <v>137</v>
      </c>
      <c r="K45" s="7" t="s">
        <v>138</v>
      </c>
      <c r="L45" s="7">
        <v>0.99</v>
      </c>
      <c r="M45" s="29"/>
      <c r="N45" s="29"/>
      <c r="O45" s="29"/>
      <c r="P45" s="29"/>
      <c r="Q45" s="29"/>
      <c r="R45" s="29"/>
      <c r="S45" s="29"/>
      <c r="T45" s="33"/>
      <c r="U45" s="33"/>
      <c r="V45" s="29"/>
      <c r="W45" s="29"/>
      <c r="X45" s="29"/>
      <c r="Y45" s="29"/>
      <c r="Z45" s="29"/>
      <c r="AA45" s="33"/>
      <c r="AB45" s="29"/>
      <c r="AC45" s="29"/>
      <c r="AD45" s="33"/>
      <c r="AE45" s="29"/>
      <c r="AF45" s="29"/>
      <c r="AG45" s="51"/>
      <c r="AH45" s="51"/>
      <c r="AI45" s="84"/>
    </row>
    <row r="46" spans="1:35" ht="30" customHeight="1" x14ac:dyDescent="0.25">
      <c r="A46" s="29"/>
      <c r="B46" s="29"/>
      <c r="C46" s="29"/>
      <c r="D46" s="29"/>
      <c r="E46" s="29"/>
      <c r="F46" s="29"/>
      <c r="G46" s="29"/>
      <c r="H46" s="29"/>
      <c r="I46" s="7" t="s">
        <v>58</v>
      </c>
      <c r="J46" s="7" t="s">
        <v>59</v>
      </c>
      <c r="K46" s="7" t="s">
        <v>60</v>
      </c>
      <c r="L46" s="7">
        <v>1</v>
      </c>
      <c r="M46" s="29"/>
      <c r="N46" s="29"/>
      <c r="O46" s="29"/>
      <c r="P46" s="29"/>
      <c r="Q46" s="29"/>
      <c r="R46" s="29"/>
      <c r="S46" s="29"/>
      <c r="T46" s="33"/>
      <c r="U46" s="33"/>
      <c r="V46" s="29"/>
      <c r="W46" s="29"/>
      <c r="X46" s="29"/>
      <c r="Y46" s="29"/>
      <c r="Z46" s="29"/>
      <c r="AA46" s="33"/>
      <c r="AB46" s="29"/>
      <c r="AC46" s="29"/>
      <c r="AD46" s="33"/>
      <c r="AE46" s="29"/>
      <c r="AF46" s="29"/>
      <c r="AG46" s="51"/>
      <c r="AH46" s="51"/>
      <c r="AI46" s="84"/>
    </row>
    <row r="47" spans="1:35" ht="30" customHeight="1" x14ac:dyDescent="0.25">
      <c r="A47" s="29"/>
      <c r="B47" s="29"/>
      <c r="C47" s="29"/>
      <c r="D47" s="29"/>
      <c r="E47" s="28" t="s">
        <v>139</v>
      </c>
      <c r="F47" s="29"/>
      <c r="G47" s="29"/>
      <c r="H47" s="29"/>
      <c r="I47" s="7" t="s">
        <v>99</v>
      </c>
      <c r="J47" s="7" t="s">
        <v>100</v>
      </c>
      <c r="K47" s="7" t="s">
        <v>101</v>
      </c>
      <c r="L47" s="7">
        <v>3.81</v>
      </c>
      <c r="M47" s="28" t="s">
        <v>48</v>
      </c>
      <c r="N47" s="24" t="s">
        <v>129</v>
      </c>
      <c r="O47" s="29" t="s">
        <v>50</v>
      </c>
      <c r="P47" s="29" t="s">
        <v>51</v>
      </c>
      <c r="Q47" s="29" t="s">
        <v>52</v>
      </c>
      <c r="R47" s="29" t="s">
        <v>53</v>
      </c>
      <c r="S47" s="29"/>
      <c r="T47" s="32">
        <v>765000</v>
      </c>
      <c r="U47" s="32">
        <f>T47</f>
        <v>765000</v>
      </c>
      <c r="V47" s="29" t="s">
        <v>54</v>
      </c>
      <c r="W47" s="29" t="s">
        <v>54</v>
      </c>
      <c r="X47" s="29" t="s">
        <v>54</v>
      </c>
      <c r="Y47" s="29" t="s">
        <v>54</v>
      </c>
      <c r="Z47" s="29" t="s">
        <v>54</v>
      </c>
      <c r="AA47" s="32">
        <v>135000</v>
      </c>
      <c r="AB47" s="28" t="s">
        <v>55</v>
      </c>
      <c r="AC47" s="29" t="s">
        <v>54</v>
      </c>
      <c r="AD47" s="32">
        <f>U47</f>
        <v>765000</v>
      </c>
      <c r="AE47" s="29" t="s">
        <v>54</v>
      </c>
      <c r="AF47" s="29" t="s">
        <v>54</v>
      </c>
      <c r="AG47" s="51"/>
      <c r="AH47" s="51"/>
      <c r="AI47" s="84"/>
    </row>
    <row r="48" spans="1:35" ht="30" customHeight="1" x14ac:dyDescent="0.25">
      <c r="A48" s="29"/>
      <c r="B48" s="29"/>
      <c r="C48" s="29"/>
      <c r="D48" s="29"/>
      <c r="E48" s="29"/>
      <c r="F48" s="29"/>
      <c r="G48" s="29"/>
      <c r="H48" s="29"/>
      <c r="I48" s="7" t="s">
        <v>58</v>
      </c>
      <c r="J48" s="7" t="s">
        <v>59</v>
      </c>
      <c r="K48" s="7" t="s">
        <v>60</v>
      </c>
      <c r="L48" s="7">
        <v>1</v>
      </c>
      <c r="M48" s="29"/>
      <c r="N48" s="24"/>
      <c r="O48" s="29"/>
      <c r="P48" s="29"/>
      <c r="Q48" s="29"/>
      <c r="R48" s="29"/>
      <c r="S48" s="29"/>
      <c r="T48" s="33"/>
      <c r="U48" s="33"/>
      <c r="V48" s="29"/>
      <c r="W48" s="29"/>
      <c r="X48" s="29"/>
      <c r="Y48" s="29"/>
      <c r="Z48" s="29"/>
      <c r="AA48" s="33"/>
      <c r="AB48" s="29"/>
      <c r="AC48" s="29"/>
      <c r="AD48" s="33"/>
      <c r="AE48" s="29"/>
      <c r="AF48" s="29"/>
      <c r="AG48" s="51"/>
      <c r="AH48" s="51"/>
      <c r="AI48" s="84"/>
    </row>
    <row r="49" spans="1:35" ht="30" customHeight="1" x14ac:dyDescent="0.25">
      <c r="A49" s="29"/>
      <c r="B49" s="29"/>
      <c r="C49" s="29"/>
      <c r="D49" s="29"/>
      <c r="E49" s="30"/>
      <c r="F49" s="29"/>
      <c r="G49" s="29"/>
      <c r="H49" s="29"/>
      <c r="I49" s="7" t="s">
        <v>130</v>
      </c>
      <c r="J49" s="7" t="s">
        <v>131</v>
      </c>
      <c r="K49" s="7" t="s">
        <v>132</v>
      </c>
      <c r="L49" s="12">
        <v>6194.5</v>
      </c>
      <c r="M49" s="30"/>
      <c r="N49" s="24"/>
      <c r="O49" s="29"/>
      <c r="P49" s="29"/>
      <c r="Q49" s="29"/>
      <c r="R49" s="29"/>
      <c r="S49" s="29"/>
      <c r="T49" s="34"/>
      <c r="U49" s="34"/>
      <c r="V49" s="29"/>
      <c r="W49" s="29"/>
      <c r="X49" s="29"/>
      <c r="Y49" s="29"/>
      <c r="Z49" s="29"/>
      <c r="AA49" s="34"/>
      <c r="AB49" s="30"/>
      <c r="AC49" s="29"/>
      <c r="AD49" s="34"/>
      <c r="AE49" s="29"/>
      <c r="AF49" s="29"/>
      <c r="AG49" s="51"/>
      <c r="AH49" s="51"/>
      <c r="AI49" s="84"/>
    </row>
    <row r="50" spans="1:35" ht="30" customHeight="1" x14ac:dyDescent="0.25">
      <c r="A50" s="29"/>
      <c r="B50" s="29"/>
      <c r="C50" s="29"/>
      <c r="D50" s="29"/>
      <c r="E50" s="28" t="s">
        <v>140</v>
      </c>
      <c r="F50" s="29"/>
      <c r="G50" s="29"/>
      <c r="H50" s="29"/>
      <c r="I50" s="7" t="s">
        <v>99</v>
      </c>
      <c r="J50" s="7" t="s">
        <v>100</v>
      </c>
      <c r="K50" s="7" t="s">
        <v>101</v>
      </c>
      <c r="L50" s="11">
        <v>2</v>
      </c>
      <c r="M50" s="28" t="s">
        <v>48</v>
      </c>
      <c r="N50" s="24" t="s">
        <v>129</v>
      </c>
      <c r="O50" s="29" t="s">
        <v>50</v>
      </c>
      <c r="P50" s="29" t="s">
        <v>51</v>
      </c>
      <c r="Q50" s="29" t="s">
        <v>52</v>
      </c>
      <c r="R50" s="29" t="s">
        <v>53</v>
      </c>
      <c r="S50" s="29"/>
      <c r="T50" s="32">
        <v>917552</v>
      </c>
      <c r="U50" s="32">
        <f>T50</f>
        <v>917552</v>
      </c>
      <c r="V50" s="29" t="s">
        <v>54</v>
      </c>
      <c r="W50" s="29" t="s">
        <v>54</v>
      </c>
      <c r="X50" s="29" t="s">
        <v>54</v>
      </c>
      <c r="Y50" s="29" t="s">
        <v>54</v>
      </c>
      <c r="Z50" s="29" t="s">
        <v>54</v>
      </c>
      <c r="AA50" s="32">
        <v>161921</v>
      </c>
      <c r="AB50" s="28" t="s">
        <v>55</v>
      </c>
      <c r="AC50" s="29" t="s">
        <v>54</v>
      </c>
      <c r="AD50" s="32">
        <f>U50</f>
        <v>917552</v>
      </c>
      <c r="AE50" s="29" t="s">
        <v>54</v>
      </c>
      <c r="AF50" s="29" t="s">
        <v>54</v>
      </c>
      <c r="AG50" s="51"/>
      <c r="AH50" s="51"/>
      <c r="AI50" s="84"/>
    </row>
    <row r="51" spans="1:35" ht="30" customHeight="1" x14ac:dyDescent="0.25">
      <c r="A51" s="29"/>
      <c r="B51" s="29"/>
      <c r="C51" s="29"/>
      <c r="D51" s="29"/>
      <c r="E51" s="29"/>
      <c r="F51" s="29"/>
      <c r="G51" s="29"/>
      <c r="H51" s="29"/>
      <c r="I51" s="7" t="s">
        <v>130</v>
      </c>
      <c r="J51" s="7" t="s">
        <v>131</v>
      </c>
      <c r="K51" s="7" t="s">
        <v>132</v>
      </c>
      <c r="L51" s="11">
        <v>20000</v>
      </c>
      <c r="M51" s="29"/>
      <c r="N51" s="24"/>
      <c r="O51" s="29"/>
      <c r="P51" s="29"/>
      <c r="Q51" s="29"/>
      <c r="R51" s="29"/>
      <c r="S51" s="29"/>
      <c r="T51" s="33"/>
      <c r="U51" s="33"/>
      <c r="V51" s="29"/>
      <c r="W51" s="29"/>
      <c r="X51" s="29"/>
      <c r="Y51" s="29"/>
      <c r="Z51" s="29"/>
      <c r="AA51" s="33"/>
      <c r="AB51" s="29"/>
      <c r="AC51" s="29"/>
      <c r="AD51" s="33"/>
      <c r="AE51" s="29"/>
      <c r="AF51" s="29"/>
      <c r="AG51" s="51"/>
      <c r="AH51" s="51"/>
      <c r="AI51" s="84"/>
    </row>
    <row r="52" spans="1:35" ht="30" customHeight="1" x14ac:dyDescent="0.25">
      <c r="A52" s="29"/>
      <c r="B52" s="29"/>
      <c r="C52" s="29"/>
      <c r="D52" s="29"/>
      <c r="E52" s="29"/>
      <c r="F52" s="29"/>
      <c r="G52" s="29"/>
      <c r="H52" s="29"/>
      <c r="I52" s="7" t="s">
        <v>58</v>
      </c>
      <c r="J52" s="7" t="s">
        <v>59</v>
      </c>
      <c r="K52" s="7" t="s">
        <v>60</v>
      </c>
      <c r="L52" s="7">
        <v>1</v>
      </c>
      <c r="M52" s="29"/>
      <c r="N52" s="24"/>
      <c r="O52" s="29"/>
      <c r="P52" s="29"/>
      <c r="Q52" s="29"/>
      <c r="R52" s="29"/>
      <c r="S52" s="29"/>
      <c r="T52" s="33"/>
      <c r="U52" s="33"/>
      <c r="V52" s="29"/>
      <c r="W52" s="29"/>
      <c r="X52" s="29"/>
      <c r="Y52" s="29"/>
      <c r="Z52" s="29"/>
      <c r="AA52" s="33"/>
      <c r="AB52" s="29"/>
      <c r="AC52" s="29"/>
      <c r="AD52" s="33"/>
      <c r="AE52" s="29"/>
      <c r="AF52" s="29"/>
      <c r="AG52" s="51"/>
      <c r="AH52" s="51"/>
      <c r="AI52" s="84"/>
    </row>
    <row r="53" spans="1:35" ht="30" customHeight="1" x14ac:dyDescent="0.25">
      <c r="A53" s="29"/>
      <c r="B53" s="29"/>
      <c r="C53" s="29"/>
      <c r="D53" s="29"/>
      <c r="E53" s="28" t="s">
        <v>141</v>
      </c>
      <c r="F53" s="29"/>
      <c r="G53" s="29"/>
      <c r="H53" s="29"/>
      <c r="I53" s="7" t="s">
        <v>99</v>
      </c>
      <c r="J53" s="7" t="s">
        <v>100</v>
      </c>
      <c r="K53" s="7" t="s">
        <v>101</v>
      </c>
      <c r="L53" s="7">
        <v>7</v>
      </c>
      <c r="M53" s="28" t="s">
        <v>48</v>
      </c>
      <c r="N53" s="28" t="s">
        <v>142</v>
      </c>
      <c r="O53" s="29" t="s">
        <v>50</v>
      </c>
      <c r="P53" s="29" t="s">
        <v>51</v>
      </c>
      <c r="Q53" s="29" t="s">
        <v>52</v>
      </c>
      <c r="R53" s="29" t="s">
        <v>53</v>
      </c>
      <c r="S53" s="29"/>
      <c r="T53" s="32">
        <v>191250</v>
      </c>
      <c r="U53" s="32">
        <f>T53</f>
        <v>191250</v>
      </c>
      <c r="V53" s="29" t="s">
        <v>54</v>
      </c>
      <c r="W53" s="29" t="s">
        <v>54</v>
      </c>
      <c r="X53" s="29" t="s">
        <v>54</v>
      </c>
      <c r="Y53" s="29" t="s">
        <v>54</v>
      </c>
      <c r="Z53" s="29" t="s">
        <v>54</v>
      </c>
      <c r="AA53" s="32">
        <v>33750</v>
      </c>
      <c r="AB53" s="28" t="s">
        <v>55</v>
      </c>
      <c r="AC53" s="29" t="s">
        <v>54</v>
      </c>
      <c r="AD53" s="32">
        <f>U53</f>
        <v>191250</v>
      </c>
      <c r="AE53" s="29" t="s">
        <v>54</v>
      </c>
      <c r="AF53" s="29" t="s">
        <v>54</v>
      </c>
      <c r="AG53" s="51"/>
      <c r="AH53" s="51"/>
      <c r="AI53" s="84"/>
    </row>
    <row r="54" spans="1:35" ht="30" customHeight="1" x14ac:dyDescent="0.25">
      <c r="A54" s="29"/>
      <c r="B54" s="29"/>
      <c r="C54" s="29"/>
      <c r="D54" s="29"/>
      <c r="E54" s="29"/>
      <c r="F54" s="29"/>
      <c r="G54" s="29"/>
      <c r="H54" s="29"/>
      <c r="I54" s="7" t="s">
        <v>130</v>
      </c>
      <c r="J54" s="7" t="s">
        <v>131</v>
      </c>
      <c r="K54" s="7" t="s">
        <v>132</v>
      </c>
      <c r="L54" s="7">
        <v>72000</v>
      </c>
      <c r="M54" s="29"/>
      <c r="N54" s="29"/>
      <c r="O54" s="29"/>
      <c r="P54" s="29"/>
      <c r="Q54" s="29"/>
      <c r="R54" s="29"/>
      <c r="S54" s="29"/>
      <c r="T54" s="33"/>
      <c r="U54" s="33"/>
      <c r="V54" s="29"/>
      <c r="W54" s="29"/>
      <c r="X54" s="29"/>
      <c r="Y54" s="29"/>
      <c r="Z54" s="29"/>
      <c r="AA54" s="33"/>
      <c r="AB54" s="29"/>
      <c r="AC54" s="29"/>
      <c r="AD54" s="33"/>
      <c r="AE54" s="29"/>
      <c r="AF54" s="29"/>
      <c r="AG54" s="51"/>
      <c r="AH54" s="51"/>
      <c r="AI54" s="84"/>
    </row>
    <row r="55" spans="1:35" ht="30" customHeight="1" x14ac:dyDescent="0.25">
      <c r="A55" s="29"/>
      <c r="B55" s="29"/>
      <c r="C55" s="29"/>
      <c r="D55" s="29"/>
      <c r="E55" s="29"/>
      <c r="F55" s="29"/>
      <c r="G55" s="29"/>
      <c r="H55" s="29"/>
      <c r="I55" s="4" t="s">
        <v>58</v>
      </c>
      <c r="J55" s="4" t="s">
        <v>59</v>
      </c>
      <c r="K55" s="4" t="s">
        <v>60</v>
      </c>
      <c r="L55" s="4">
        <v>1</v>
      </c>
      <c r="M55" s="29"/>
      <c r="N55" s="30"/>
      <c r="O55" s="29"/>
      <c r="P55" s="29"/>
      <c r="Q55" s="29"/>
      <c r="R55" s="29"/>
      <c r="S55" s="29"/>
      <c r="T55" s="33"/>
      <c r="U55" s="33"/>
      <c r="V55" s="29"/>
      <c r="W55" s="29"/>
      <c r="X55" s="29"/>
      <c r="Y55" s="29"/>
      <c r="Z55" s="29"/>
      <c r="AA55" s="33"/>
      <c r="AB55" s="29"/>
      <c r="AC55" s="29"/>
      <c r="AD55" s="33"/>
      <c r="AE55" s="29"/>
      <c r="AF55" s="29"/>
      <c r="AG55" s="51"/>
      <c r="AH55" s="51"/>
      <c r="AI55" s="84"/>
    </row>
    <row r="56" spans="1:35" ht="30" customHeight="1" x14ac:dyDescent="0.25">
      <c r="A56" s="29"/>
      <c r="B56" s="29"/>
      <c r="C56" s="29"/>
      <c r="D56" s="29"/>
      <c r="E56" s="24" t="s">
        <v>143</v>
      </c>
      <c r="F56" s="29"/>
      <c r="G56" s="29"/>
      <c r="H56" s="29"/>
      <c r="I56" s="7" t="s">
        <v>58</v>
      </c>
      <c r="J56" s="7" t="s">
        <v>59</v>
      </c>
      <c r="K56" s="7" t="s">
        <v>60</v>
      </c>
      <c r="L56" s="7">
        <v>1</v>
      </c>
      <c r="M56" s="24" t="s">
        <v>48</v>
      </c>
      <c r="N56" s="28" t="s">
        <v>142</v>
      </c>
      <c r="O56" s="29" t="s">
        <v>50</v>
      </c>
      <c r="P56" s="29" t="s">
        <v>51</v>
      </c>
      <c r="Q56" s="29" t="s">
        <v>52</v>
      </c>
      <c r="R56" s="29" t="s">
        <v>53</v>
      </c>
      <c r="S56" s="29" t="e">
        <f>T56+#REF!</f>
        <v>#REF!</v>
      </c>
      <c r="T56" s="43">
        <v>425000</v>
      </c>
      <c r="U56" s="26">
        <f>T56</f>
        <v>425000</v>
      </c>
      <c r="V56" s="29" t="s">
        <v>54</v>
      </c>
      <c r="W56" s="29" t="s">
        <v>54</v>
      </c>
      <c r="X56" s="29" t="s">
        <v>54</v>
      </c>
      <c r="Y56" s="29" t="s">
        <v>54</v>
      </c>
      <c r="Z56" s="29" t="s">
        <v>54</v>
      </c>
      <c r="AA56" s="26">
        <v>75000</v>
      </c>
      <c r="AB56" s="24" t="s">
        <v>55</v>
      </c>
      <c r="AC56" s="29" t="s">
        <v>54</v>
      </c>
      <c r="AD56" s="26">
        <f>U56</f>
        <v>425000</v>
      </c>
      <c r="AE56" s="29" t="s">
        <v>54</v>
      </c>
      <c r="AF56" s="29" t="s">
        <v>54</v>
      </c>
      <c r="AG56" s="51" t="s">
        <v>89</v>
      </c>
      <c r="AH56" s="51" t="s">
        <v>90</v>
      </c>
      <c r="AI56" s="85"/>
    </row>
    <row r="57" spans="1:35" ht="38.25" customHeight="1" x14ac:dyDescent="0.25">
      <c r="A57" s="29"/>
      <c r="B57" s="29"/>
      <c r="C57" s="29"/>
      <c r="D57" s="29"/>
      <c r="E57" s="24"/>
      <c r="F57" s="29"/>
      <c r="G57" s="29"/>
      <c r="H57" s="29"/>
      <c r="I57" s="7" t="s">
        <v>99</v>
      </c>
      <c r="J57" s="7" t="s">
        <v>100</v>
      </c>
      <c r="K57" s="7" t="s">
        <v>101</v>
      </c>
      <c r="L57" s="7">
        <v>4</v>
      </c>
      <c r="M57" s="24"/>
      <c r="N57" s="29"/>
      <c r="O57" s="29"/>
      <c r="P57" s="29"/>
      <c r="Q57" s="29"/>
      <c r="R57" s="29"/>
      <c r="S57" s="29"/>
      <c r="T57" s="43"/>
      <c r="U57" s="26"/>
      <c r="V57" s="29"/>
      <c r="W57" s="29"/>
      <c r="X57" s="29"/>
      <c r="Y57" s="29"/>
      <c r="Z57" s="29"/>
      <c r="AA57" s="26"/>
      <c r="AB57" s="24"/>
      <c r="AC57" s="29"/>
      <c r="AD57" s="26"/>
      <c r="AE57" s="29"/>
      <c r="AF57" s="29"/>
      <c r="AG57" s="51"/>
      <c r="AH57" s="51"/>
      <c r="AI57" s="85"/>
    </row>
    <row r="58" spans="1:35" ht="30" customHeight="1" x14ac:dyDescent="0.25">
      <c r="A58" s="29"/>
      <c r="B58" s="29"/>
      <c r="C58" s="29"/>
      <c r="D58" s="29"/>
      <c r="E58" s="24"/>
      <c r="F58" s="29"/>
      <c r="G58" s="29"/>
      <c r="H58" s="29"/>
      <c r="I58" s="7" t="s">
        <v>130</v>
      </c>
      <c r="J58" s="7" t="s">
        <v>131</v>
      </c>
      <c r="K58" s="7" t="s">
        <v>132</v>
      </c>
      <c r="L58" s="8">
        <v>2850</v>
      </c>
      <c r="M58" s="24"/>
      <c r="N58" s="30"/>
      <c r="O58" s="29"/>
      <c r="P58" s="29"/>
      <c r="Q58" s="29"/>
      <c r="R58" s="29"/>
      <c r="S58" s="29"/>
      <c r="T58" s="43"/>
      <c r="U58" s="26"/>
      <c r="V58" s="29"/>
      <c r="W58" s="29"/>
      <c r="X58" s="29"/>
      <c r="Y58" s="29"/>
      <c r="Z58" s="29"/>
      <c r="AA58" s="26"/>
      <c r="AB58" s="24"/>
      <c r="AC58" s="29"/>
      <c r="AD58" s="26"/>
      <c r="AE58" s="29"/>
      <c r="AF58" s="29"/>
      <c r="AG58" s="51"/>
      <c r="AH58" s="51"/>
      <c r="AI58" s="86"/>
    </row>
    <row r="59" spans="1:35" ht="46.5" customHeight="1" x14ac:dyDescent="0.25">
      <c r="A59" s="28" t="s">
        <v>144</v>
      </c>
      <c r="B59" s="28" t="s">
        <v>145</v>
      </c>
      <c r="C59" s="28" t="s">
        <v>127</v>
      </c>
      <c r="D59" s="28" t="s">
        <v>96</v>
      </c>
      <c r="E59" s="28" t="s">
        <v>146</v>
      </c>
      <c r="F59" s="28" t="s">
        <v>98</v>
      </c>
      <c r="G59" s="28" t="s">
        <v>44</v>
      </c>
      <c r="H59" s="28" t="s">
        <v>44</v>
      </c>
      <c r="I59" s="7" t="s">
        <v>99</v>
      </c>
      <c r="J59" s="7" t="s">
        <v>100</v>
      </c>
      <c r="K59" s="7" t="s">
        <v>101</v>
      </c>
      <c r="L59" s="12">
        <v>0.4</v>
      </c>
      <c r="M59" s="28" t="s">
        <v>48</v>
      </c>
      <c r="N59" s="28" t="s">
        <v>147</v>
      </c>
      <c r="O59" s="28" t="s">
        <v>50</v>
      </c>
      <c r="P59" s="28" t="s">
        <v>51</v>
      </c>
      <c r="Q59" s="28" t="s">
        <v>52</v>
      </c>
      <c r="R59" s="28" t="s">
        <v>53</v>
      </c>
      <c r="S59" s="54">
        <f>T59+T62+T65+T68+T71+T74+T77</f>
        <v>4732789.79</v>
      </c>
      <c r="T59" s="32">
        <v>47464.34</v>
      </c>
      <c r="U59" s="32">
        <f>T59</f>
        <v>47464.34</v>
      </c>
      <c r="V59" s="28"/>
      <c r="W59" s="28" t="e" cm="1">
        <f t="array" ref="W59">E68 Tytuvėnų m. Giliaus ežero pritaikymas lankymui</f>
        <v>#NAME?</v>
      </c>
      <c r="X59" s="28" t="s">
        <v>54</v>
      </c>
      <c r="Y59" s="28"/>
      <c r="Z59" s="28"/>
      <c r="AA59" s="54">
        <v>8376.07</v>
      </c>
      <c r="AB59" s="28" t="s">
        <v>55</v>
      </c>
      <c r="AC59" s="28" t="s">
        <v>54</v>
      </c>
      <c r="AD59" s="32">
        <f>U59</f>
        <v>47464.34</v>
      </c>
      <c r="AE59" s="28" t="s">
        <v>54</v>
      </c>
      <c r="AF59" s="28" t="s">
        <v>54</v>
      </c>
      <c r="AG59" s="50">
        <v>45689</v>
      </c>
      <c r="AH59" s="50">
        <v>45748</v>
      </c>
      <c r="AI59" s="50">
        <v>45700</v>
      </c>
    </row>
    <row r="60" spans="1:35" ht="25.5" customHeight="1" x14ac:dyDescent="0.25">
      <c r="A60" s="29"/>
      <c r="B60" s="29"/>
      <c r="C60" s="29"/>
      <c r="D60" s="29"/>
      <c r="E60" s="29"/>
      <c r="F60" s="29"/>
      <c r="G60" s="29"/>
      <c r="H60" s="29"/>
      <c r="I60" s="7" t="s">
        <v>130</v>
      </c>
      <c r="J60" s="7" t="s">
        <v>148</v>
      </c>
      <c r="K60" s="7" t="s">
        <v>132</v>
      </c>
      <c r="L60" s="12">
        <v>511</v>
      </c>
      <c r="M60" s="29"/>
      <c r="N60" s="29"/>
      <c r="O60" s="29"/>
      <c r="P60" s="29"/>
      <c r="Q60" s="29"/>
      <c r="R60" s="29"/>
      <c r="S60" s="29"/>
      <c r="T60" s="33"/>
      <c r="U60" s="33"/>
      <c r="V60" s="29"/>
      <c r="W60" s="29"/>
      <c r="X60" s="29"/>
      <c r="Y60" s="29"/>
      <c r="Z60" s="29"/>
      <c r="AA60" s="29"/>
      <c r="AB60" s="29"/>
      <c r="AC60" s="29"/>
      <c r="AD60" s="33"/>
      <c r="AE60" s="29"/>
      <c r="AF60" s="29"/>
      <c r="AG60" s="51"/>
      <c r="AH60" s="51"/>
      <c r="AI60" s="51"/>
    </row>
    <row r="61" spans="1:35" ht="26.25" customHeight="1" x14ac:dyDescent="0.25">
      <c r="A61" s="29"/>
      <c r="B61" s="29"/>
      <c r="C61" s="29"/>
      <c r="D61" s="29"/>
      <c r="E61" s="29"/>
      <c r="F61" s="29"/>
      <c r="G61" s="29"/>
      <c r="H61" s="29"/>
      <c r="I61" s="7" t="s">
        <v>58</v>
      </c>
      <c r="J61" s="7" t="s">
        <v>59</v>
      </c>
      <c r="K61" s="7" t="s">
        <v>60</v>
      </c>
      <c r="L61" s="7">
        <v>1</v>
      </c>
      <c r="M61" s="29"/>
      <c r="N61" s="29"/>
      <c r="O61" s="29"/>
      <c r="P61" s="29"/>
      <c r="Q61" s="29"/>
      <c r="R61" s="29"/>
      <c r="S61" s="29"/>
      <c r="T61" s="33"/>
      <c r="U61" s="33"/>
      <c r="V61" s="29"/>
      <c r="W61" s="29"/>
      <c r="X61" s="29"/>
      <c r="Y61" s="29"/>
      <c r="Z61" s="29"/>
      <c r="AA61" s="29"/>
      <c r="AB61" s="29"/>
      <c r="AC61" s="29"/>
      <c r="AD61" s="33"/>
      <c r="AE61" s="29"/>
      <c r="AF61" s="29"/>
      <c r="AG61" s="51"/>
      <c r="AH61" s="51"/>
      <c r="AI61" s="51"/>
    </row>
    <row r="62" spans="1:35" ht="46.5" customHeight="1" x14ac:dyDescent="0.25">
      <c r="A62" s="29"/>
      <c r="B62" s="29"/>
      <c r="C62" s="29"/>
      <c r="D62" s="29"/>
      <c r="E62" s="28" t="s">
        <v>149</v>
      </c>
      <c r="F62" s="29"/>
      <c r="G62" s="29"/>
      <c r="H62" s="29"/>
      <c r="I62" s="7" t="s">
        <v>99</v>
      </c>
      <c r="J62" s="7" t="s">
        <v>100</v>
      </c>
      <c r="K62" s="7" t="s">
        <v>101</v>
      </c>
      <c r="L62" s="7">
        <v>1</v>
      </c>
      <c r="M62" s="28" t="s">
        <v>48</v>
      </c>
      <c r="N62" s="24" t="s">
        <v>147</v>
      </c>
      <c r="O62" s="29" t="s">
        <v>50</v>
      </c>
      <c r="P62" s="29" t="s">
        <v>51</v>
      </c>
      <c r="Q62" s="29" t="s">
        <v>52</v>
      </c>
      <c r="R62" s="29" t="s">
        <v>53</v>
      </c>
      <c r="S62" s="29"/>
      <c r="T62" s="32">
        <v>119953.95</v>
      </c>
      <c r="U62" s="32">
        <f>T62</f>
        <v>119953.95</v>
      </c>
      <c r="V62" s="29" t="s">
        <v>54</v>
      </c>
      <c r="W62" s="29" t="s">
        <v>54</v>
      </c>
      <c r="X62" s="29" t="s">
        <v>54</v>
      </c>
      <c r="Y62" s="29" t="s">
        <v>54</v>
      </c>
      <c r="Z62" s="29" t="s">
        <v>54</v>
      </c>
      <c r="AA62" s="32">
        <v>21168.35</v>
      </c>
      <c r="AB62" s="29" t="s">
        <v>55</v>
      </c>
      <c r="AC62" s="29" t="s">
        <v>54</v>
      </c>
      <c r="AD62" s="32">
        <f>U62</f>
        <v>119953.95</v>
      </c>
      <c r="AE62" s="29" t="s">
        <v>54</v>
      </c>
      <c r="AF62" s="29" t="s">
        <v>54</v>
      </c>
      <c r="AG62" s="51"/>
      <c r="AH62" s="51"/>
      <c r="AI62" s="51"/>
    </row>
    <row r="63" spans="1:35" ht="31.5" customHeight="1" x14ac:dyDescent="0.25">
      <c r="A63" s="29"/>
      <c r="B63" s="29"/>
      <c r="C63" s="29"/>
      <c r="D63" s="29"/>
      <c r="E63" s="29"/>
      <c r="F63" s="29"/>
      <c r="G63" s="29"/>
      <c r="H63" s="29"/>
      <c r="I63" s="7" t="s">
        <v>58</v>
      </c>
      <c r="J63" s="7" t="s">
        <v>59</v>
      </c>
      <c r="K63" s="7" t="s">
        <v>60</v>
      </c>
      <c r="L63" s="7">
        <v>1</v>
      </c>
      <c r="M63" s="29"/>
      <c r="N63" s="24"/>
      <c r="O63" s="29"/>
      <c r="P63" s="29"/>
      <c r="Q63" s="29"/>
      <c r="R63" s="29"/>
      <c r="S63" s="29"/>
      <c r="T63" s="33"/>
      <c r="U63" s="33"/>
      <c r="V63" s="29"/>
      <c r="W63" s="29"/>
      <c r="X63" s="29"/>
      <c r="Y63" s="29"/>
      <c r="Z63" s="29"/>
      <c r="AA63" s="33"/>
      <c r="AB63" s="29"/>
      <c r="AC63" s="29"/>
      <c r="AD63" s="33"/>
      <c r="AE63" s="29"/>
      <c r="AF63" s="29"/>
      <c r="AG63" s="51"/>
      <c r="AH63" s="51"/>
      <c r="AI63" s="51"/>
    </row>
    <row r="64" spans="1:35" ht="36.75" customHeight="1" x14ac:dyDescent="0.25">
      <c r="A64" s="29"/>
      <c r="B64" s="29"/>
      <c r="C64" s="29"/>
      <c r="D64" s="29"/>
      <c r="E64" s="30"/>
      <c r="F64" s="29"/>
      <c r="G64" s="29"/>
      <c r="H64" s="29"/>
      <c r="I64" s="7" t="s">
        <v>130</v>
      </c>
      <c r="J64" s="7" t="s">
        <v>148</v>
      </c>
      <c r="K64" s="7" t="s">
        <v>132</v>
      </c>
      <c r="L64" s="12">
        <v>5000</v>
      </c>
      <c r="M64" s="30"/>
      <c r="N64" s="24"/>
      <c r="O64" s="29"/>
      <c r="P64" s="29"/>
      <c r="Q64" s="29"/>
      <c r="R64" s="29"/>
      <c r="S64" s="29"/>
      <c r="T64" s="34"/>
      <c r="U64" s="34"/>
      <c r="V64" s="29"/>
      <c r="W64" s="29"/>
      <c r="X64" s="29"/>
      <c r="Y64" s="29"/>
      <c r="Z64" s="29"/>
      <c r="AA64" s="34"/>
      <c r="AB64" s="29"/>
      <c r="AC64" s="29"/>
      <c r="AD64" s="34"/>
      <c r="AE64" s="29"/>
      <c r="AF64" s="29"/>
      <c r="AG64" s="51"/>
      <c r="AH64" s="51"/>
      <c r="AI64" s="51"/>
    </row>
    <row r="65" spans="1:35" ht="45" customHeight="1" x14ac:dyDescent="0.25">
      <c r="A65" s="29"/>
      <c r="B65" s="29"/>
      <c r="C65" s="29"/>
      <c r="D65" s="29"/>
      <c r="E65" s="28" t="s">
        <v>150</v>
      </c>
      <c r="F65" s="29"/>
      <c r="G65" s="29"/>
      <c r="H65" s="29"/>
      <c r="I65" s="7" t="s">
        <v>99</v>
      </c>
      <c r="J65" s="7" t="s">
        <v>100</v>
      </c>
      <c r="K65" s="7" t="s">
        <v>101</v>
      </c>
      <c r="L65" s="11">
        <v>4</v>
      </c>
      <c r="M65" s="28" t="s">
        <v>48</v>
      </c>
      <c r="N65" s="24" t="s">
        <v>147</v>
      </c>
      <c r="O65" s="29" t="s">
        <v>50</v>
      </c>
      <c r="P65" s="29" t="s">
        <v>51</v>
      </c>
      <c r="Q65" s="29" t="s">
        <v>52</v>
      </c>
      <c r="R65" s="29" t="s">
        <v>53</v>
      </c>
      <c r="S65" s="29"/>
      <c r="T65" s="32">
        <v>597560.5</v>
      </c>
      <c r="U65" s="32">
        <f>T65</f>
        <v>597560.5</v>
      </c>
      <c r="V65" s="29" t="s">
        <v>54</v>
      </c>
      <c r="W65" s="29" t="s">
        <v>54</v>
      </c>
      <c r="X65" s="29" t="s">
        <v>54</v>
      </c>
      <c r="Y65" s="29" t="s">
        <v>54</v>
      </c>
      <c r="Z65" s="29" t="s">
        <v>54</v>
      </c>
      <c r="AA65" s="32">
        <v>105451.86</v>
      </c>
      <c r="AB65" s="29" t="s">
        <v>55</v>
      </c>
      <c r="AC65" s="29" t="s">
        <v>54</v>
      </c>
      <c r="AD65" s="32">
        <f>U65</f>
        <v>597560.5</v>
      </c>
      <c r="AE65" s="29" t="s">
        <v>54</v>
      </c>
      <c r="AF65" s="29" t="s">
        <v>54</v>
      </c>
      <c r="AG65" s="51"/>
      <c r="AH65" s="51"/>
      <c r="AI65" s="51"/>
    </row>
    <row r="66" spans="1:35" ht="32.25" customHeight="1" x14ac:dyDescent="0.25">
      <c r="A66" s="29"/>
      <c r="B66" s="29"/>
      <c r="C66" s="29"/>
      <c r="D66" s="29"/>
      <c r="E66" s="29"/>
      <c r="F66" s="29"/>
      <c r="G66" s="29"/>
      <c r="H66" s="29"/>
      <c r="I66" s="7" t="s">
        <v>130</v>
      </c>
      <c r="J66" s="7" t="s">
        <v>148</v>
      </c>
      <c r="K66" s="7" t="s">
        <v>132</v>
      </c>
      <c r="L66" s="11">
        <v>3300</v>
      </c>
      <c r="M66" s="29"/>
      <c r="N66" s="24"/>
      <c r="O66" s="29"/>
      <c r="P66" s="29"/>
      <c r="Q66" s="29"/>
      <c r="R66" s="29"/>
      <c r="S66" s="29"/>
      <c r="T66" s="33"/>
      <c r="U66" s="33"/>
      <c r="V66" s="29"/>
      <c r="W66" s="29"/>
      <c r="X66" s="29"/>
      <c r="Y66" s="29"/>
      <c r="Z66" s="29"/>
      <c r="AA66" s="33"/>
      <c r="AB66" s="29"/>
      <c r="AC66" s="29"/>
      <c r="AD66" s="33"/>
      <c r="AE66" s="29"/>
      <c r="AF66" s="29"/>
      <c r="AG66" s="51"/>
      <c r="AH66" s="51"/>
      <c r="AI66" s="51"/>
    </row>
    <row r="67" spans="1:35" ht="33" customHeight="1" x14ac:dyDescent="0.25">
      <c r="A67" s="29"/>
      <c r="B67" s="29"/>
      <c r="C67" s="29"/>
      <c r="D67" s="29"/>
      <c r="E67" s="29"/>
      <c r="F67" s="29"/>
      <c r="G67" s="29"/>
      <c r="H67" s="29"/>
      <c r="I67" s="7" t="s">
        <v>58</v>
      </c>
      <c r="J67" s="7" t="s">
        <v>59</v>
      </c>
      <c r="K67" s="7" t="s">
        <v>60</v>
      </c>
      <c r="L67" s="7">
        <v>1</v>
      </c>
      <c r="M67" s="29"/>
      <c r="N67" s="24"/>
      <c r="O67" s="29"/>
      <c r="P67" s="29"/>
      <c r="Q67" s="29"/>
      <c r="R67" s="29"/>
      <c r="S67" s="29"/>
      <c r="T67" s="33"/>
      <c r="U67" s="33"/>
      <c r="V67" s="29"/>
      <c r="W67" s="29"/>
      <c r="X67" s="29"/>
      <c r="Y67" s="29"/>
      <c r="Z67" s="29"/>
      <c r="AA67" s="33"/>
      <c r="AB67" s="29"/>
      <c r="AC67" s="29"/>
      <c r="AD67" s="33"/>
      <c r="AE67" s="29"/>
      <c r="AF67" s="29"/>
      <c r="AG67" s="51"/>
      <c r="AH67" s="51"/>
      <c r="AI67" s="51"/>
    </row>
    <row r="68" spans="1:35" ht="42.75" customHeight="1" x14ac:dyDescent="0.25">
      <c r="A68" s="29"/>
      <c r="B68" s="29"/>
      <c r="C68" s="29"/>
      <c r="D68" s="29"/>
      <c r="E68" s="28" t="s">
        <v>151</v>
      </c>
      <c r="F68" s="29"/>
      <c r="G68" s="29"/>
      <c r="H68" s="29"/>
      <c r="I68" s="7" t="s">
        <v>99</v>
      </c>
      <c r="J68" s="7" t="s">
        <v>100</v>
      </c>
      <c r="K68" s="7" t="s">
        <v>101</v>
      </c>
      <c r="L68" s="7">
        <v>10</v>
      </c>
      <c r="M68" s="28" t="s">
        <v>48</v>
      </c>
      <c r="N68" s="28" t="s">
        <v>142</v>
      </c>
      <c r="O68" s="29" t="s">
        <v>50</v>
      </c>
      <c r="P68" s="29" t="s">
        <v>51</v>
      </c>
      <c r="Q68" s="29" t="s">
        <v>52</v>
      </c>
      <c r="R68" s="29" t="s">
        <v>53</v>
      </c>
      <c r="S68" s="29"/>
      <c r="T68" s="32">
        <v>1700000</v>
      </c>
      <c r="U68" s="32">
        <f>T68</f>
        <v>1700000</v>
      </c>
      <c r="V68" s="29" t="s">
        <v>54</v>
      </c>
      <c r="W68" s="29" t="s">
        <v>54</v>
      </c>
      <c r="X68" s="29" t="s">
        <v>54</v>
      </c>
      <c r="Y68" s="29" t="s">
        <v>54</v>
      </c>
      <c r="Z68" s="29" t="s">
        <v>54</v>
      </c>
      <c r="AA68" s="32">
        <v>300000</v>
      </c>
      <c r="AB68" s="29" t="s">
        <v>55</v>
      </c>
      <c r="AC68" s="29" t="s">
        <v>54</v>
      </c>
      <c r="AD68" s="32">
        <f>U68</f>
        <v>1700000</v>
      </c>
      <c r="AE68" s="29" t="s">
        <v>54</v>
      </c>
      <c r="AF68" s="29" t="s">
        <v>54</v>
      </c>
      <c r="AG68" s="51"/>
      <c r="AH68" s="51"/>
      <c r="AI68" s="51"/>
    </row>
    <row r="69" spans="1:35" ht="38.25" customHeight="1" x14ac:dyDescent="0.25">
      <c r="A69" s="29"/>
      <c r="B69" s="29"/>
      <c r="C69" s="29"/>
      <c r="D69" s="29"/>
      <c r="E69" s="29"/>
      <c r="F69" s="29"/>
      <c r="G69" s="29"/>
      <c r="H69" s="29"/>
      <c r="I69" s="7" t="s">
        <v>130</v>
      </c>
      <c r="J69" s="7" t="s">
        <v>148</v>
      </c>
      <c r="K69" s="7" t="s">
        <v>132</v>
      </c>
      <c r="L69" s="7">
        <v>100000</v>
      </c>
      <c r="M69" s="29"/>
      <c r="N69" s="29"/>
      <c r="O69" s="29"/>
      <c r="P69" s="29"/>
      <c r="Q69" s="29"/>
      <c r="R69" s="29"/>
      <c r="S69" s="29"/>
      <c r="T69" s="33"/>
      <c r="U69" s="33"/>
      <c r="V69" s="29"/>
      <c r="W69" s="29"/>
      <c r="X69" s="29"/>
      <c r="Y69" s="29"/>
      <c r="Z69" s="29"/>
      <c r="AA69" s="33"/>
      <c r="AB69" s="29"/>
      <c r="AC69" s="29"/>
      <c r="AD69" s="33"/>
      <c r="AE69" s="29"/>
      <c r="AF69" s="29"/>
      <c r="AG69" s="51"/>
      <c r="AH69" s="51"/>
      <c r="AI69" s="51"/>
    </row>
    <row r="70" spans="1:35" ht="36" customHeight="1" x14ac:dyDescent="0.25">
      <c r="A70" s="29"/>
      <c r="B70" s="29"/>
      <c r="C70" s="29"/>
      <c r="D70" s="29"/>
      <c r="E70" s="29"/>
      <c r="F70" s="29"/>
      <c r="G70" s="29"/>
      <c r="H70" s="29"/>
      <c r="I70" s="4" t="s">
        <v>58</v>
      </c>
      <c r="J70" s="4" t="s">
        <v>59</v>
      </c>
      <c r="K70" s="4" t="s">
        <v>60</v>
      </c>
      <c r="L70" s="4">
        <v>1</v>
      </c>
      <c r="M70" s="29"/>
      <c r="N70" s="30"/>
      <c r="O70" s="29"/>
      <c r="P70" s="29"/>
      <c r="Q70" s="29"/>
      <c r="R70" s="29"/>
      <c r="S70" s="29"/>
      <c r="T70" s="33"/>
      <c r="U70" s="33"/>
      <c r="V70" s="29"/>
      <c r="W70" s="29"/>
      <c r="X70" s="29"/>
      <c r="Y70" s="29"/>
      <c r="Z70" s="29"/>
      <c r="AA70" s="33"/>
      <c r="AB70" s="29"/>
      <c r="AC70" s="29"/>
      <c r="AD70" s="33"/>
      <c r="AE70" s="29"/>
      <c r="AF70" s="29"/>
      <c r="AG70" s="51"/>
      <c r="AH70" s="51"/>
      <c r="AI70" s="51"/>
    </row>
    <row r="71" spans="1:35" ht="36.75" customHeight="1" x14ac:dyDescent="0.25">
      <c r="A71" s="29"/>
      <c r="B71" s="29"/>
      <c r="C71" s="29"/>
      <c r="D71" s="29"/>
      <c r="E71" s="24" t="s">
        <v>152</v>
      </c>
      <c r="F71" s="29"/>
      <c r="G71" s="29"/>
      <c r="H71" s="29"/>
      <c r="I71" s="7" t="s">
        <v>58</v>
      </c>
      <c r="J71" s="7" t="s">
        <v>59</v>
      </c>
      <c r="K71" s="7" t="s">
        <v>60</v>
      </c>
      <c r="L71" s="7">
        <v>1</v>
      </c>
      <c r="M71" s="24" t="s">
        <v>48</v>
      </c>
      <c r="N71" s="28" t="s">
        <v>142</v>
      </c>
      <c r="O71" s="29" t="s">
        <v>50</v>
      </c>
      <c r="P71" s="29" t="s">
        <v>51</v>
      </c>
      <c r="Q71" s="29" t="s">
        <v>52</v>
      </c>
      <c r="R71" s="29" t="s">
        <v>53</v>
      </c>
      <c r="S71" s="29">
        <f>T71+T74</f>
        <v>1715315</v>
      </c>
      <c r="T71" s="43">
        <v>780315</v>
      </c>
      <c r="U71" s="26">
        <f>T71</f>
        <v>780315</v>
      </c>
      <c r="V71" s="29" t="s">
        <v>54</v>
      </c>
      <c r="W71" s="29" t="s">
        <v>54</v>
      </c>
      <c r="X71" s="29" t="s">
        <v>54</v>
      </c>
      <c r="Y71" s="29" t="s">
        <v>54</v>
      </c>
      <c r="Z71" s="29" t="s">
        <v>54</v>
      </c>
      <c r="AA71" s="26">
        <v>137703</v>
      </c>
      <c r="AB71" s="29" t="s">
        <v>55</v>
      </c>
      <c r="AC71" s="29" t="s">
        <v>54</v>
      </c>
      <c r="AD71" s="26">
        <f>U71</f>
        <v>780315</v>
      </c>
      <c r="AE71" s="29" t="s">
        <v>54</v>
      </c>
      <c r="AF71" s="29" t="s">
        <v>54</v>
      </c>
      <c r="AG71" s="51" t="s">
        <v>89</v>
      </c>
      <c r="AH71" s="51" t="s">
        <v>90</v>
      </c>
      <c r="AI71" s="51"/>
    </row>
    <row r="72" spans="1:35" ht="46.5" customHeight="1" x14ac:dyDescent="0.25">
      <c r="A72" s="29"/>
      <c r="B72" s="29"/>
      <c r="C72" s="29"/>
      <c r="D72" s="29"/>
      <c r="E72" s="24"/>
      <c r="F72" s="29"/>
      <c r="G72" s="29"/>
      <c r="H72" s="29"/>
      <c r="I72" s="7" t="s">
        <v>99</v>
      </c>
      <c r="J72" s="7" t="s">
        <v>100</v>
      </c>
      <c r="K72" s="7" t="s">
        <v>101</v>
      </c>
      <c r="L72" s="7">
        <v>7.59</v>
      </c>
      <c r="M72" s="24"/>
      <c r="N72" s="29"/>
      <c r="O72" s="29"/>
      <c r="P72" s="29"/>
      <c r="Q72" s="29"/>
      <c r="R72" s="29"/>
      <c r="S72" s="29"/>
      <c r="T72" s="43"/>
      <c r="U72" s="26"/>
      <c r="V72" s="29"/>
      <c r="W72" s="29"/>
      <c r="X72" s="29"/>
      <c r="Y72" s="29"/>
      <c r="Z72" s="29"/>
      <c r="AA72" s="26"/>
      <c r="AB72" s="29"/>
      <c r="AC72" s="29"/>
      <c r="AD72" s="26"/>
      <c r="AE72" s="29"/>
      <c r="AF72" s="29"/>
      <c r="AG72" s="51"/>
      <c r="AH72" s="51"/>
      <c r="AI72" s="51"/>
    </row>
    <row r="73" spans="1:35" ht="31.5" customHeight="1" x14ac:dyDescent="0.25">
      <c r="A73" s="29"/>
      <c r="B73" s="29"/>
      <c r="C73" s="29"/>
      <c r="D73" s="29"/>
      <c r="E73" s="24"/>
      <c r="F73" s="29"/>
      <c r="G73" s="29"/>
      <c r="H73" s="29"/>
      <c r="I73" s="7" t="s">
        <v>130</v>
      </c>
      <c r="J73" s="7" t="s">
        <v>148</v>
      </c>
      <c r="K73" s="7" t="s">
        <v>132</v>
      </c>
      <c r="L73" s="8">
        <v>75975.34</v>
      </c>
      <c r="M73" s="24"/>
      <c r="N73" s="30"/>
      <c r="O73" s="29"/>
      <c r="P73" s="29"/>
      <c r="Q73" s="29"/>
      <c r="R73" s="29"/>
      <c r="S73" s="29"/>
      <c r="T73" s="43"/>
      <c r="U73" s="26"/>
      <c r="V73" s="29"/>
      <c r="W73" s="29"/>
      <c r="X73" s="29"/>
      <c r="Y73" s="29"/>
      <c r="Z73" s="29"/>
      <c r="AA73" s="26"/>
      <c r="AB73" s="29"/>
      <c r="AC73" s="29"/>
      <c r="AD73" s="26"/>
      <c r="AE73" s="29"/>
      <c r="AF73" s="29"/>
      <c r="AG73" s="51"/>
      <c r="AH73" s="51"/>
      <c r="AI73" s="51"/>
    </row>
    <row r="74" spans="1:35" ht="32.25" customHeight="1" x14ac:dyDescent="0.25">
      <c r="A74" s="29"/>
      <c r="B74" s="29"/>
      <c r="C74" s="29"/>
      <c r="D74" s="29"/>
      <c r="E74" s="24" t="s">
        <v>153</v>
      </c>
      <c r="F74" s="29"/>
      <c r="G74" s="29"/>
      <c r="H74" s="29"/>
      <c r="I74" s="7" t="s">
        <v>58</v>
      </c>
      <c r="J74" s="7" t="s">
        <v>59</v>
      </c>
      <c r="K74" s="7" t="s">
        <v>60</v>
      </c>
      <c r="L74" s="7">
        <v>1</v>
      </c>
      <c r="M74" s="24" t="s">
        <v>48</v>
      </c>
      <c r="N74" s="28" t="s">
        <v>142</v>
      </c>
      <c r="O74" s="29" t="s">
        <v>50</v>
      </c>
      <c r="P74" s="29" t="s">
        <v>51</v>
      </c>
      <c r="Q74" s="29" t="s">
        <v>52</v>
      </c>
      <c r="R74" s="29" t="s">
        <v>53</v>
      </c>
      <c r="S74" s="29"/>
      <c r="T74" s="43">
        <v>935000</v>
      </c>
      <c r="U74" s="26">
        <f>T74</f>
        <v>935000</v>
      </c>
      <c r="V74" s="29" t="s">
        <v>54</v>
      </c>
      <c r="W74" s="29" t="s">
        <v>54</v>
      </c>
      <c r="X74" s="29" t="s">
        <v>54</v>
      </c>
      <c r="Y74" s="29" t="s">
        <v>54</v>
      </c>
      <c r="Z74" s="29" t="s">
        <v>54</v>
      </c>
      <c r="AA74" s="26">
        <v>165000</v>
      </c>
      <c r="AB74" s="29" t="s">
        <v>55</v>
      </c>
      <c r="AC74" s="29" t="s">
        <v>54</v>
      </c>
      <c r="AD74" s="26">
        <f>U74</f>
        <v>935000</v>
      </c>
      <c r="AE74" s="29" t="s">
        <v>54</v>
      </c>
      <c r="AF74" s="29" t="s">
        <v>54</v>
      </c>
      <c r="AG74" s="51"/>
      <c r="AH74" s="51"/>
      <c r="AI74" s="51"/>
    </row>
    <row r="75" spans="1:35" ht="62.25" customHeight="1" x14ac:dyDescent="0.25">
      <c r="A75" s="29"/>
      <c r="B75" s="29"/>
      <c r="C75" s="29"/>
      <c r="D75" s="29"/>
      <c r="E75" s="24"/>
      <c r="F75" s="29"/>
      <c r="G75" s="29"/>
      <c r="H75" s="29"/>
      <c r="I75" s="7" t="s">
        <v>99</v>
      </c>
      <c r="J75" s="7" t="s">
        <v>100</v>
      </c>
      <c r="K75" s="7" t="s">
        <v>101</v>
      </c>
      <c r="L75" s="7">
        <v>1.3</v>
      </c>
      <c r="M75" s="24"/>
      <c r="N75" s="29"/>
      <c r="O75" s="29"/>
      <c r="P75" s="29"/>
      <c r="Q75" s="29"/>
      <c r="R75" s="29"/>
      <c r="S75" s="29"/>
      <c r="T75" s="43"/>
      <c r="U75" s="26"/>
      <c r="V75" s="29"/>
      <c r="W75" s="29"/>
      <c r="X75" s="29"/>
      <c r="Y75" s="29"/>
      <c r="Z75" s="29"/>
      <c r="AA75" s="26"/>
      <c r="AB75" s="29"/>
      <c r="AC75" s="29"/>
      <c r="AD75" s="26"/>
      <c r="AE75" s="29"/>
      <c r="AF75" s="29"/>
      <c r="AG75" s="51"/>
      <c r="AH75" s="51"/>
      <c r="AI75" s="51"/>
    </row>
    <row r="76" spans="1:35" ht="43.5" customHeight="1" x14ac:dyDescent="0.25">
      <c r="A76" s="29"/>
      <c r="B76" s="29"/>
      <c r="C76" s="29"/>
      <c r="D76" s="29"/>
      <c r="E76" s="24"/>
      <c r="F76" s="29"/>
      <c r="G76" s="29"/>
      <c r="H76" s="29"/>
      <c r="I76" s="7" t="s">
        <v>130</v>
      </c>
      <c r="J76" s="7" t="s">
        <v>148</v>
      </c>
      <c r="K76" s="7" t="s">
        <v>132</v>
      </c>
      <c r="L76" s="8">
        <v>13122</v>
      </c>
      <c r="M76" s="24"/>
      <c r="N76" s="30"/>
      <c r="O76" s="29"/>
      <c r="P76" s="29"/>
      <c r="Q76" s="29"/>
      <c r="R76" s="29"/>
      <c r="S76" s="29"/>
      <c r="T76" s="43"/>
      <c r="U76" s="26"/>
      <c r="V76" s="29"/>
      <c r="W76" s="29"/>
      <c r="X76" s="29"/>
      <c r="Y76" s="29"/>
      <c r="Z76" s="29"/>
      <c r="AA76" s="26"/>
      <c r="AB76" s="29"/>
      <c r="AC76" s="29"/>
      <c r="AD76" s="26"/>
      <c r="AE76" s="29"/>
      <c r="AF76" s="29"/>
      <c r="AG76" s="51"/>
      <c r="AH76" s="51"/>
      <c r="AI76" s="51"/>
    </row>
    <row r="77" spans="1:35" ht="44.25" customHeight="1" x14ac:dyDescent="0.25">
      <c r="A77" s="29"/>
      <c r="B77" s="29"/>
      <c r="C77" s="29"/>
      <c r="D77" s="29"/>
      <c r="E77" s="28" t="s">
        <v>154</v>
      </c>
      <c r="F77" s="29"/>
      <c r="G77" s="29"/>
      <c r="H77" s="29"/>
      <c r="I77" s="7" t="s">
        <v>99</v>
      </c>
      <c r="J77" s="7" t="s">
        <v>100</v>
      </c>
      <c r="K77" s="7" t="s">
        <v>101</v>
      </c>
      <c r="L77" s="7">
        <v>19.22</v>
      </c>
      <c r="M77" s="28" t="s">
        <v>48</v>
      </c>
      <c r="N77" s="28" t="s">
        <v>142</v>
      </c>
      <c r="O77" s="29" t="s">
        <v>50</v>
      </c>
      <c r="P77" s="29" t="s">
        <v>51</v>
      </c>
      <c r="Q77" s="29" t="s">
        <v>52</v>
      </c>
      <c r="R77" s="29" t="s">
        <v>53</v>
      </c>
      <c r="S77" s="29">
        <v>1630166</v>
      </c>
      <c r="T77" s="54">
        <v>552496</v>
      </c>
      <c r="U77" s="32">
        <f>T77</f>
        <v>552496</v>
      </c>
      <c r="V77" s="29" t="s">
        <v>54</v>
      </c>
      <c r="W77" s="29" t="s">
        <v>54</v>
      </c>
      <c r="X77" s="29" t="s">
        <v>54</v>
      </c>
      <c r="Y77" s="29" t="s">
        <v>54</v>
      </c>
      <c r="Z77" s="29" t="s">
        <v>54</v>
      </c>
      <c r="AA77" s="32">
        <v>97504</v>
      </c>
      <c r="AB77" s="29" t="s">
        <v>55</v>
      </c>
      <c r="AC77" s="29" t="s">
        <v>54</v>
      </c>
      <c r="AD77" s="32">
        <f>U77</f>
        <v>552496</v>
      </c>
      <c r="AE77" s="29" t="s">
        <v>54</v>
      </c>
      <c r="AF77" s="29" t="s">
        <v>54</v>
      </c>
      <c r="AG77" s="51">
        <v>45901</v>
      </c>
      <c r="AH77" s="51">
        <v>45962</v>
      </c>
      <c r="AI77" s="51"/>
    </row>
    <row r="78" spans="1:35" x14ac:dyDescent="0.25">
      <c r="A78" s="29"/>
      <c r="B78" s="29"/>
      <c r="C78" s="29"/>
      <c r="D78" s="29"/>
      <c r="E78" s="29"/>
      <c r="F78" s="29"/>
      <c r="G78" s="29"/>
      <c r="H78" s="29"/>
      <c r="I78" s="24" t="s">
        <v>58</v>
      </c>
      <c r="J78" s="24" t="s">
        <v>59</v>
      </c>
      <c r="K78" s="24" t="s">
        <v>60</v>
      </c>
      <c r="L78" s="24">
        <v>1</v>
      </c>
      <c r="M78" s="29"/>
      <c r="N78" s="29"/>
      <c r="O78" s="29"/>
      <c r="P78" s="29"/>
      <c r="Q78" s="29"/>
      <c r="R78" s="29"/>
      <c r="S78" s="29"/>
      <c r="T78" s="55"/>
      <c r="U78" s="33"/>
      <c r="V78" s="29"/>
      <c r="W78" s="29"/>
      <c r="X78" s="29"/>
      <c r="Y78" s="29"/>
      <c r="Z78" s="29"/>
      <c r="AA78" s="33"/>
      <c r="AB78" s="29"/>
      <c r="AC78" s="29"/>
      <c r="AD78" s="33"/>
      <c r="AE78" s="29"/>
      <c r="AF78" s="29"/>
      <c r="AG78" s="51"/>
      <c r="AH78" s="51"/>
      <c r="AI78" s="51"/>
    </row>
    <row r="79" spans="1:35" x14ac:dyDescent="0.25">
      <c r="A79" s="29"/>
      <c r="B79" s="29"/>
      <c r="C79" s="29"/>
      <c r="D79" s="29"/>
      <c r="E79" s="29"/>
      <c r="F79" s="29"/>
      <c r="G79" s="29"/>
      <c r="H79" s="29"/>
      <c r="I79" s="24"/>
      <c r="J79" s="24"/>
      <c r="K79" s="24"/>
      <c r="L79" s="24"/>
      <c r="M79" s="29"/>
      <c r="N79" s="29"/>
      <c r="O79" s="29"/>
      <c r="P79" s="29"/>
      <c r="Q79" s="29"/>
      <c r="R79" s="29"/>
      <c r="S79" s="29"/>
      <c r="T79" s="55"/>
      <c r="U79" s="33"/>
      <c r="V79" s="29"/>
      <c r="W79" s="29"/>
      <c r="X79" s="29"/>
      <c r="Y79" s="29"/>
      <c r="Z79" s="29"/>
      <c r="AA79" s="33"/>
      <c r="AB79" s="29"/>
      <c r="AC79" s="29"/>
      <c r="AD79" s="33"/>
      <c r="AE79" s="29"/>
      <c r="AF79" s="29"/>
      <c r="AG79" s="51"/>
      <c r="AH79" s="51"/>
      <c r="AI79" s="51"/>
    </row>
    <row r="80" spans="1:35" ht="27" customHeight="1" x14ac:dyDescent="0.25">
      <c r="A80" s="29"/>
      <c r="B80" s="29"/>
      <c r="C80" s="29"/>
      <c r="D80" s="29"/>
      <c r="E80" s="30"/>
      <c r="F80" s="29"/>
      <c r="G80" s="29"/>
      <c r="H80" s="29"/>
      <c r="I80" s="13" t="s">
        <v>83</v>
      </c>
      <c r="J80" s="7" t="s">
        <v>148</v>
      </c>
      <c r="K80" s="13" t="s">
        <v>70</v>
      </c>
      <c r="L80" s="13">
        <v>192239</v>
      </c>
      <c r="M80" s="30"/>
      <c r="N80" s="29"/>
      <c r="O80" s="29"/>
      <c r="P80" s="29"/>
      <c r="Q80" s="29"/>
      <c r="R80" s="29"/>
      <c r="S80" s="29"/>
      <c r="T80" s="59"/>
      <c r="U80" s="34"/>
      <c r="V80" s="29"/>
      <c r="W80" s="29"/>
      <c r="X80" s="29"/>
      <c r="Y80" s="29"/>
      <c r="Z80" s="29"/>
      <c r="AA80" s="34"/>
      <c r="AB80" s="29"/>
      <c r="AC80" s="29"/>
      <c r="AD80" s="34"/>
      <c r="AE80" s="29"/>
      <c r="AF80" s="29"/>
      <c r="AG80" s="51"/>
      <c r="AH80" s="51"/>
      <c r="AI80" s="51"/>
    </row>
    <row r="81" spans="1:35" ht="27.75" customHeight="1" x14ac:dyDescent="0.25">
      <c r="A81" s="28" t="s">
        <v>155</v>
      </c>
      <c r="B81" s="88" t="s">
        <v>156</v>
      </c>
      <c r="C81" s="28" t="s">
        <v>157</v>
      </c>
      <c r="D81" s="28" t="s">
        <v>41</v>
      </c>
      <c r="E81" s="28" t="s">
        <v>158</v>
      </c>
      <c r="F81" s="28" t="s">
        <v>98</v>
      </c>
      <c r="G81" s="28" t="s">
        <v>44</v>
      </c>
      <c r="H81" s="28" t="s">
        <v>44</v>
      </c>
      <c r="I81" s="7" t="s">
        <v>107</v>
      </c>
      <c r="J81" s="7" t="s">
        <v>62</v>
      </c>
      <c r="K81" s="7" t="s">
        <v>108</v>
      </c>
      <c r="L81" s="8">
        <v>11750</v>
      </c>
      <c r="M81" s="28" t="s">
        <v>48</v>
      </c>
      <c r="N81" s="28" t="s">
        <v>147</v>
      </c>
      <c r="O81" s="28" t="s">
        <v>50</v>
      </c>
      <c r="P81" s="28" t="s">
        <v>51</v>
      </c>
      <c r="Q81" s="28" t="s">
        <v>52</v>
      </c>
      <c r="R81" s="28" t="s">
        <v>53</v>
      </c>
      <c r="S81" s="54">
        <v>409289.62</v>
      </c>
      <c r="T81" s="54">
        <v>409289.62</v>
      </c>
      <c r="U81" s="32">
        <f>T81</f>
        <v>409289.62</v>
      </c>
      <c r="V81" s="28" t="s">
        <v>54</v>
      </c>
      <c r="W81" s="28" t="s">
        <v>54</v>
      </c>
      <c r="X81" s="28" t="s">
        <v>54</v>
      </c>
      <c r="Y81" s="28" t="s">
        <v>54</v>
      </c>
      <c r="Z81" s="28" t="s">
        <v>54</v>
      </c>
      <c r="AA81" s="32">
        <v>72227.59</v>
      </c>
      <c r="AB81" s="28" t="s">
        <v>55</v>
      </c>
      <c r="AC81" s="28" t="s">
        <v>54</v>
      </c>
      <c r="AD81" s="32">
        <f>U81</f>
        <v>409289.62</v>
      </c>
      <c r="AE81" s="28" t="s">
        <v>54</v>
      </c>
      <c r="AF81" s="28" t="s">
        <v>54</v>
      </c>
      <c r="AG81" s="50">
        <v>45689</v>
      </c>
      <c r="AH81" s="50">
        <v>45748</v>
      </c>
      <c r="AI81" s="47">
        <v>45699</v>
      </c>
    </row>
    <row r="82" spans="1:35" x14ac:dyDescent="0.25">
      <c r="A82" s="29"/>
      <c r="B82" s="90"/>
      <c r="C82" s="29"/>
      <c r="D82" s="29"/>
      <c r="E82" s="29"/>
      <c r="F82" s="29"/>
      <c r="G82" s="29"/>
      <c r="H82" s="29"/>
      <c r="I82" s="28" t="s">
        <v>58</v>
      </c>
      <c r="J82" s="28" t="s">
        <v>59</v>
      </c>
      <c r="K82" s="28" t="s">
        <v>60</v>
      </c>
      <c r="L82" s="28">
        <v>1</v>
      </c>
      <c r="M82" s="29"/>
      <c r="N82" s="29"/>
      <c r="O82" s="29"/>
      <c r="P82" s="29"/>
      <c r="Q82" s="29"/>
      <c r="R82" s="29"/>
      <c r="S82" s="55"/>
      <c r="T82" s="55"/>
      <c r="U82" s="33"/>
      <c r="V82" s="29"/>
      <c r="W82" s="29"/>
      <c r="X82" s="29"/>
      <c r="Y82" s="29"/>
      <c r="Z82" s="29"/>
      <c r="AA82" s="33"/>
      <c r="AB82" s="29"/>
      <c r="AC82" s="29"/>
      <c r="AD82" s="33"/>
      <c r="AE82" s="29"/>
      <c r="AF82" s="29"/>
      <c r="AG82" s="51"/>
      <c r="AH82" s="51"/>
      <c r="AI82" s="29"/>
    </row>
    <row r="83" spans="1:35" x14ac:dyDescent="0.25">
      <c r="A83" s="30"/>
      <c r="B83" s="95"/>
      <c r="C83" s="30"/>
      <c r="D83" s="30"/>
      <c r="E83" s="30"/>
      <c r="F83" s="30"/>
      <c r="G83" s="30"/>
      <c r="H83" s="30"/>
      <c r="I83" s="30" t="s">
        <v>68</v>
      </c>
      <c r="J83" s="30" t="s">
        <v>110</v>
      </c>
      <c r="K83" s="30" t="s">
        <v>70</v>
      </c>
      <c r="L83" s="30">
        <v>21000</v>
      </c>
      <c r="M83" s="30"/>
      <c r="N83" s="29"/>
      <c r="O83" s="30"/>
      <c r="P83" s="30"/>
      <c r="Q83" s="30"/>
      <c r="R83" s="30"/>
      <c r="S83" s="59"/>
      <c r="T83" s="59"/>
      <c r="U83" s="34"/>
      <c r="V83" s="30"/>
      <c r="W83" s="30"/>
      <c r="X83" s="30"/>
      <c r="Y83" s="30"/>
      <c r="Z83" s="30"/>
      <c r="AA83" s="34"/>
      <c r="AB83" s="30"/>
      <c r="AC83" s="30"/>
      <c r="AD83" s="34"/>
      <c r="AE83" s="30"/>
      <c r="AF83" s="30"/>
      <c r="AG83" s="58"/>
      <c r="AH83" s="58"/>
      <c r="AI83" s="30"/>
    </row>
    <row r="84" spans="1:35" ht="36" customHeight="1" x14ac:dyDescent="0.25">
      <c r="A84" s="29" t="s">
        <v>159</v>
      </c>
      <c r="B84" s="90" t="s">
        <v>160</v>
      </c>
      <c r="C84" s="29" t="s">
        <v>127</v>
      </c>
      <c r="D84" s="29" t="s">
        <v>41</v>
      </c>
      <c r="E84" s="28" t="s">
        <v>161</v>
      </c>
      <c r="F84" s="29" t="s">
        <v>98</v>
      </c>
      <c r="G84" s="29" t="s">
        <v>44</v>
      </c>
      <c r="H84" s="29" t="s">
        <v>44</v>
      </c>
      <c r="I84" s="7" t="s">
        <v>99</v>
      </c>
      <c r="J84" s="7" t="s">
        <v>100</v>
      </c>
      <c r="K84" s="7" t="s">
        <v>101</v>
      </c>
      <c r="L84" s="8">
        <v>2</v>
      </c>
      <c r="M84" s="28" t="s">
        <v>48</v>
      </c>
      <c r="N84" s="28">
        <v>20</v>
      </c>
      <c r="O84" s="29" t="s">
        <v>50</v>
      </c>
      <c r="P84" s="29" t="s">
        <v>51</v>
      </c>
      <c r="Q84" s="29" t="s">
        <v>52</v>
      </c>
      <c r="R84" s="29" t="s">
        <v>53</v>
      </c>
      <c r="S84" s="66">
        <f>T84</f>
        <v>1275000</v>
      </c>
      <c r="T84" s="67">
        <v>1275000</v>
      </c>
      <c r="U84" s="32">
        <f>T84</f>
        <v>1275000</v>
      </c>
      <c r="V84" s="29" t="s">
        <v>54</v>
      </c>
      <c r="W84" s="29" t="s">
        <v>54</v>
      </c>
      <c r="X84" s="29" t="s">
        <v>54</v>
      </c>
      <c r="Y84" s="29" t="s">
        <v>54</v>
      </c>
      <c r="Z84" s="29" t="s">
        <v>54</v>
      </c>
      <c r="AA84" s="32">
        <v>225000</v>
      </c>
      <c r="AB84" s="29" t="s">
        <v>55</v>
      </c>
      <c r="AC84" s="29" t="s">
        <v>54</v>
      </c>
      <c r="AD84" s="32">
        <f>U84</f>
        <v>1275000</v>
      </c>
      <c r="AE84" s="29" t="s">
        <v>54</v>
      </c>
      <c r="AF84" s="29" t="s">
        <v>54</v>
      </c>
      <c r="AG84" s="51">
        <v>45717</v>
      </c>
      <c r="AH84" s="51">
        <v>45778</v>
      </c>
      <c r="AI84" s="51">
        <v>45726</v>
      </c>
    </row>
    <row r="85" spans="1:35" x14ac:dyDescent="0.25">
      <c r="A85" s="29"/>
      <c r="B85" s="90"/>
      <c r="C85" s="29"/>
      <c r="D85" s="29"/>
      <c r="E85" s="29"/>
      <c r="F85" s="29"/>
      <c r="G85" s="29"/>
      <c r="H85" s="29"/>
      <c r="I85" s="28" t="s">
        <v>58</v>
      </c>
      <c r="J85" s="28" t="s">
        <v>59</v>
      </c>
      <c r="K85" s="28" t="s">
        <v>60</v>
      </c>
      <c r="L85" s="24">
        <v>1</v>
      </c>
      <c r="M85" s="29"/>
      <c r="N85" s="29"/>
      <c r="O85" s="29"/>
      <c r="P85" s="29"/>
      <c r="Q85" s="29"/>
      <c r="R85" s="29"/>
      <c r="S85" s="29"/>
      <c r="T85" s="29"/>
      <c r="U85" s="33"/>
      <c r="V85" s="29"/>
      <c r="W85" s="29"/>
      <c r="X85" s="29"/>
      <c r="Y85" s="29"/>
      <c r="Z85" s="29"/>
      <c r="AA85" s="33"/>
      <c r="AB85" s="29"/>
      <c r="AC85" s="29"/>
      <c r="AD85" s="33"/>
      <c r="AE85" s="29"/>
      <c r="AF85" s="29"/>
      <c r="AG85" s="51"/>
      <c r="AH85" s="51"/>
      <c r="AI85" s="51"/>
    </row>
    <row r="86" spans="1:35" x14ac:dyDescent="0.25">
      <c r="A86" s="29"/>
      <c r="B86" s="90"/>
      <c r="C86" s="29"/>
      <c r="D86" s="29"/>
      <c r="E86" s="29"/>
      <c r="F86" s="29"/>
      <c r="G86" s="29"/>
      <c r="H86" s="29"/>
      <c r="I86" s="30" t="s">
        <v>130</v>
      </c>
      <c r="J86" s="30" t="s">
        <v>84</v>
      </c>
      <c r="K86" s="30"/>
      <c r="L86" s="24"/>
      <c r="M86" s="29"/>
      <c r="N86" s="29"/>
      <c r="O86" s="29"/>
      <c r="P86" s="29"/>
      <c r="Q86" s="29"/>
      <c r="R86" s="29"/>
      <c r="S86" s="29"/>
      <c r="T86" s="29"/>
      <c r="U86" s="33"/>
      <c r="V86" s="29"/>
      <c r="W86" s="29"/>
      <c r="X86" s="29"/>
      <c r="Y86" s="29"/>
      <c r="Z86" s="29"/>
      <c r="AA86" s="33"/>
      <c r="AB86" s="29"/>
      <c r="AC86" s="29"/>
      <c r="AD86" s="33"/>
      <c r="AE86" s="29"/>
      <c r="AF86" s="29"/>
      <c r="AG86" s="51"/>
      <c r="AH86" s="51"/>
      <c r="AI86" s="51"/>
    </row>
    <row r="87" spans="1:35" ht="39" customHeight="1" x14ac:dyDescent="0.25">
      <c r="A87" s="30"/>
      <c r="B87" s="95"/>
      <c r="C87" s="30"/>
      <c r="D87" s="30"/>
      <c r="E87" s="30"/>
      <c r="F87" s="30"/>
      <c r="G87" s="30"/>
      <c r="H87" s="30"/>
      <c r="I87" s="7" t="s">
        <v>68</v>
      </c>
      <c r="J87" s="7" t="s">
        <v>148</v>
      </c>
      <c r="K87" s="13" t="s">
        <v>70</v>
      </c>
      <c r="L87" s="13">
        <v>20000</v>
      </c>
      <c r="M87" s="30"/>
      <c r="N87" s="29"/>
      <c r="O87" s="30"/>
      <c r="P87" s="30"/>
      <c r="Q87" s="30"/>
      <c r="R87" s="30"/>
      <c r="S87" s="30"/>
      <c r="T87" s="30"/>
      <c r="U87" s="34"/>
      <c r="V87" s="30"/>
      <c r="W87" s="30"/>
      <c r="X87" s="30"/>
      <c r="Y87" s="30"/>
      <c r="Z87" s="30"/>
      <c r="AA87" s="34"/>
      <c r="AB87" s="30"/>
      <c r="AC87" s="30"/>
      <c r="AD87" s="34"/>
      <c r="AE87" s="30"/>
      <c r="AF87" s="30"/>
      <c r="AG87" s="58"/>
      <c r="AH87" s="58"/>
      <c r="AI87" s="58"/>
    </row>
    <row r="88" spans="1:35" ht="39.75" customHeight="1" x14ac:dyDescent="0.25">
      <c r="A88" s="28" t="s">
        <v>163</v>
      </c>
      <c r="B88" s="28" t="s">
        <v>164</v>
      </c>
      <c r="C88" s="28" t="s">
        <v>127</v>
      </c>
      <c r="D88" s="28" t="s">
        <v>96</v>
      </c>
      <c r="E88" s="28" t="s">
        <v>165</v>
      </c>
      <c r="F88" s="28" t="s">
        <v>98</v>
      </c>
      <c r="G88" s="28" t="s">
        <v>44</v>
      </c>
      <c r="H88" s="28" t="s">
        <v>44</v>
      </c>
      <c r="I88" s="7" t="s">
        <v>99</v>
      </c>
      <c r="J88" s="7" t="s">
        <v>100</v>
      </c>
      <c r="K88" s="7" t="s">
        <v>101</v>
      </c>
      <c r="L88" s="8">
        <v>34.729999999999997</v>
      </c>
      <c r="M88" s="28" t="s">
        <v>48</v>
      </c>
      <c r="N88" s="28" t="s">
        <v>147</v>
      </c>
      <c r="O88" s="28" t="s">
        <v>50</v>
      </c>
      <c r="P88" s="28" t="s">
        <v>51</v>
      </c>
      <c r="Q88" s="28" t="s">
        <v>52</v>
      </c>
      <c r="R88" s="28" t="s">
        <v>53</v>
      </c>
      <c r="S88" s="54">
        <f>T88+T91+T94</f>
        <v>295590.90000000002</v>
      </c>
      <c r="T88" s="32">
        <v>295590.90000000002</v>
      </c>
      <c r="U88" s="32">
        <f>T88</f>
        <v>295590.90000000002</v>
      </c>
      <c r="V88" s="28" t="s">
        <v>54</v>
      </c>
      <c r="W88" s="28" t="s">
        <v>54</v>
      </c>
      <c r="X88" s="28" t="s">
        <v>54</v>
      </c>
      <c r="Y88" s="28"/>
      <c r="Z88" s="28"/>
      <c r="AA88" s="32">
        <v>52163.1</v>
      </c>
      <c r="AB88" s="28" t="s">
        <v>55</v>
      </c>
      <c r="AC88" s="1"/>
      <c r="AD88" s="32">
        <f>U88</f>
        <v>295590.90000000002</v>
      </c>
      <c r="AE88" s="28" t="s">
        <v>54</v>
      </c>
      <c r="AF88" s="28" t="s">
        <v>54</v>
      </c>
      <c r="AG88" s="50">
        <v>45809</v>
      </c>
      <c r="AH88" s="50">
        <v>46265</v>
      </c>
      <c r="AI88" s="50"/>
    </row>
    <row r="89" spans="1:35" ht="42" customHeight="1" x14ac:dyDescent="0.25">
      <c r="A89" s="29"/>
      <c r="B89" s="29"/>
      <c r="C89" s="29"/>
      <c r="D89" s="29"/>
      <c r="E89" s="29"/>
      <c r="F89" s="29"/>
      <c r="G89" s="29"/>
      <c r="H89" s="29"/>
      <c r="I89" s="7" t="s">
        <v>130</v>
      </c>
      <c r="J89" s="7" t="s">
        <v>148</v>
      </c>
      <c r="K89" s="7" t="s">
        <v>132</v>
      </c>
      <c r="L89" s="12">
        <v>340660</v>
      </c>
      <c r="M89" s="29"/>
      <c r="N89" s="29"/>
      <c r="O89" s="29"/>
      <c r="P89" s="29"/>
      <c r="Q89" s="29"/>
      <c r="R89" s="29"/>
      <c r="S89" s="29"/>
      <c r="T89" s="33"/>
      <c r="U89" s="33"/>
      <c r="V89" s="29"/>
      <c r="W89" s="29"/>
      <c r="X89" s="29"/>
      <c r="Y89" s="29"/>
      <c r="Z89" s="29"/>
      <c r="AA89" s="33"/>
      <c r="AB89" s="29"/>
      <c r="AC89" s="1"/>
      <c r="AD89" s="33"/>
      <c r="AE89" s="29"/>
      <c r="AF89" s="29"/>
      <c r="AG89" s="51"/>
      <c r="AH89" s="51"/>
      <c r="AI89" s="51"/>
    </row>
    <row r="90" spans="1:35" x14ac:dyDescent="0.25">
      <c r="A90" s="29"/>
      <c r="B90" s="29"/>
      <c r="C90" s="29"/>
      <c r="D90" s="29"/>
      <c r="E90" s="29"/>
      <c r="F90" s="29"/>
      <c r="G90" s="29"/>
      <c r="H90" s="29"/>
      <c r="I90" s="7" t="s">
        <v>58</v>
      </c>
      <c r="J90" s="7" t="s">
        <v>59</v>
      </c>
      <c r="K90" s="7" t="s">
        <v>60</v>
      </c>
      <c r="L90" s="7">
        <v>1</v>
      </c>
      <c r="M90" s="29"/>
      <c r="N90" s="29"/>
      <c r="O90" s="29"/>
      <c r="P90" s="29"/>
      <c r="Q90" s="29"/>
      <c r="R90" s="29"/>
      <c r="S90" s="29"/>
      <c r="T90" s="33"/>
      <c r="U90" s="33"/>
      <c r="V90" s="29"/>
      <c r="W90" s="29"/>
      <c r="X90" s="29"/>
      <c r="Y90" s="29"/>
      <c r="Z90" s="29"/>
      <c r="AA90" s="33"/>
      <c r="AB90" s="29"/>
      <c r="AC90" s="1"/>
      <c r="AD90" s="33"/>
      <c r="AE90" s="29"/>
      <c r="AF90" s="29"/>
      <c r="AG90" s="51"/>
      <c r="AH90" s="51"/>
      <c r="AI90" s="51"/>
    </row>
    <row r="91" spans="1:35" ht="27.75" customHeight="1" x14ac:dyDescent="0.25">
      <c r="A91" s="29"/>
      <c r="B91" s="29"/>
      <c r="C91" s="29"/>
      <c r="D91" s="29"/>
      <c r="E91" s="28" t="s">
        <v>166</v>
      </c>
      <c r="F91" s="29"/>
      <c r="G91" s="29"/>
      <c r="H91" s="29"/>
      <c r="I91" s="14"/>
      <c r="J91" s="14"/>
      <c r="K91" s="14"/>
      <c r="L91" s="14"/>
      <c r="M91" s="60"/>
      <c r="N91" s="27"/>
      <c r="O91" s="29" t="s">
        <v>50</v>
      </c>
      <c r="P91" s="29" t="s">
        <v>51</v>
      </c>
      <c r="Q91" s="29" t="s">
        <v>52</v>
      </c>
      <c r="R91" s="29" t="s">
        <v>53</v>
      </c>
      <c r="S91" s="29"/>
      <c r="T91" s="63"/>
      <c r="U91" s="63"/>
      <c r="V91" s="29" t="s">
        <v>54</v>
      </c>
      <c r="W91" s="29" t="s">
        <v>54</v>
      </c>
      <c r="X91" s="29" t="s">
        <v>54</v>
      </c>
      <c r="Y91" s="29" t="s">
        <v>54</v>
      </c>
      <c r="Z91" s="29" t="s">
        <v>54</v>
      </c>
      <c r="AA91" s="63"/>
      <c r="AB91" s="60"/>
      <c r="AC91" s="2"/>
      <c r="AD91" s="63"/>
      <c r="AE91" s="29" t="s">
        <v>54</v>
      </c>
      <c r="AF91" s="29" t="s">
        <v>54</v>
      </c>
      <c r="AG91" s="51"/>
      <c r="AH91" s="51"/>
      <c r="AI91" s="51"/>
    </row>
    <row r="92" spans="1:35" x14ac:dyDescent="0.25">
      <c r="A92" s="29"/>
      <c r="B92" s="29"/>
      <c r="C92" s="29"/>
      <c r="D92" s="29"/>
      <c r="E92" s="29"/>
      <c r="F92" s="29"/>
      <c r="G92" s="29"/>
      <c r="H92" s="29"/>
      <c r="I92" s="14"/>
      <c r="J92" s="14"/>
      <c r="K92" s="14"/>
      <c r="L92" s="14"/>
      <c r="M92" s="61"/>
      <c r="N92" s="27"/>
      <c r="O92" s="29"/>
      <c r="P92" s="29"/>
      <c r="Q92" s="29"/>
      <c r="R92" s="29"/>
      <c r="S92" s="29"/>
      <c r="T92" s="64"/>
      <c r="U92" s="64"/>
      <c r="V92" s="29"/>
      <c r="W92" s="29"/>
      <c r="X92" s="29"/>
      <c r="Y92" s="29"/>
      <c r="Z92" s="29"/>
      <c r="AA92" s="64"/>
      <c r="AB92" s="61"/>
      <c r="AC92" s="2"/>
      <c r="AD92" s="64"/>
      <c r="AE92" s="29"/>
      <c r="AF92" s="29"/>
      <c r="AG92" s="51"/>
      <c r="AH92" s="51"/>
      <c r="AI92" s="51"/>
    </row>
    <row r="93" spans="1:35" ht="23.25" customHeight="1" x14ac:dyDescent="0.25">
      <c r="A93" s="29"/>
      <c r="B93" s="29"/>
      <c r="C93" s="29"/>
      <c r="D93" s="29"/>
      <c r="E93" s="30"/>
      <c r="F93" s="29"/>
      <c r="G93" s="29"/>
      <c r="H93" s="29"/>
      <c r="I93" s="14"/>
      <c r="J93" s="14"/>
      <c r="K93" s="14"/>
      <c r="L93" s="15"/>
      <c r="M93" s="62"/>
      <c r="N93" s="27"/>
      <c r="O93" s="29"/>
      <c r="P93" s="29"/>
      <c r="Q93" s="29"/>
      <c r="R93" s="29"/>
      <c r="S93" s="29"/>
      <c r="T93" s="65"/>
      <c r="U93" s="65"/>
      <c r="V93" s="29"/>
      <c r="W93" s="29"/>
      <c r="X93" s="29"/>
      <c r="Y93" s="29"/>
      <c r="Z93" s="29"/>
      <c r="AA93" s="65"/>
      <c r="AB93" s="62"/>
      <c r="AC93" s="2"/>
      <c r="AD93" s="65"/>
      <c r="AE93" s="29"/>
      <c r="AF93" s="29"/>
      <c r="AG93" s="51"/>
      <c r="AH93" s="51"/>
      <c r="AI93" s="51"/>
    </row>
    <row r="94" spans="1:35" ht="47.25" customHeight="1" x14ac:dyDescent="0.25">
      <c r="A94" s="29"/>
      <c r="B94" s="29"/>
      <c r="C94" s="29"/>
      <c r="D94" s="29"/>
      <c r="E94" s="28" t="s">
        <v>167</v>
      </c>
      <c r="F94" s="29"/>
      <c r="G94" s="29"/>
      <c r="H94" s="29"/>
      <c r="I94" s="7" t="s">
        <v>99</v>
      </c>
      <c r="J94" s="7" t="s">
        <v>100</v>
      </c>
      <c r="K94" s="7" t="s">
        <v>101</v>
      </c>
      <c r="L94" s="11">
        <v>1</v>
      </c>
      <c r="M94" s="28" t="s">
        <v>48</v>
      </c>
      <c r="N94" s="24" t="s">
        <v>147</v>
      </c>
      <c r="O94" s="29" t="s">
        <v>50</v>
      </c>
      <c r="P94" s="29" t="s">
        <v>51</v>
      </c>
      <c r="Q94" s="29" t="s">
        <v>52</v>
      </c>
      <c r="R94" s="29" t="s">
        <v>53</v>
      </c>
      <c r="S94" s="29"/>
      <c r="T94" s="32">
        <v>0</v>
      </c>
      <c r="U94" s="32"/>
      <c r="V94" s="29" t="s">
        <v>54</v>
      </c>
      <c r="W94" s="29" t="s">
        <v>54</v>
      </c>
      <c r="X94" s="29" t="s">
        <v>54</v>
      </c>
      <c r="Y94" s="29" t="s">
        <v>54</v>
      </c>
      <c r="Z94" s="29" t="s">
        <v>54</v>
      </c>
      <c r="AA94" s="32">
        <v>50000</v>
      </c>
      <c r="AB94" s="28" t="s">
        <v>55</v>
      </c>
      <c r="AC94" s="1"/>
      <c r="AD94" s="32">
        <f>U94</f>
        <v>0</v>
      </c>
      <c r="AE94" s="29" t="s">
        <v>54</v>
      </c>
      <c r="AF94" s="29" t="s">
        <v>54</v>
      </c>
      <c r="AG94" s="51"/>
      <c r="AH94" s="51"/>
      <c r="AI94" s="51"/>
    </row>
    <row r="95" spans="1:35" ht="31.5" customHeight="1" x14ac:dyDescent="0.25">
      <c r="A95" s="29"/>
      <c r="B95" s="29"/>
      <c r="C95" s="29"/>
      <c r="D95" s="29"/>
      <c r="E95" s="29"/>
      <c r="F95" s="29"/>
      <c r="G95" s="29"/>
      <c r="H95" s="29"/>
      <c r="I95" s="7" t="s">
        <v>130</v>
      </c>
      <c r="J95" s="7" t="s">
        <v>148</v>
      </c>
      <c r="K95" s="7" t="s">
        <v>132</v>
      </c>
      <c r="L95" s="11">
        <v>10000</v>
      </c>
      <c r="M95" s="29"/>
      <c r="N95" s="24"/>
      <c r="O95" s="29"/>
      <c r="P95" s="29"/>
      <c r="Q95" s="29"/>
      <c r="R95" s="29"/>
      <c r="S95" s="29"/>
      <c r="T95" s="33"/>
      <c r="U95" s="33"/>
      <c r="V95" s="29"/>
      <c r="W95" s="29"/>
      <c r="X95" s="29"/>
      <c r="Y95" s="29"/>
      <c r="Z95" s="29"/>
      <c r="AA95" s="33"/>
      <c r="AB95" s="29"/>
      <c r="AC95" s="1"/>
      <c r="AD95" s="33"/>
      <c r="AE95" s="29"/>
      <c r="AF95" s="29"/>
      <c r="AG95" s="51"/>
      <c r="AH95" s="51"/>
      <c r="AI95" s="51"/>
    </row>
    <row r="96" spans="1:35" ht="33.75" customHeight="1" x14ac:dyDescent="0.25">
      <c r="A96" s="29"/>
      <c r="B96" s="29"/>
      <c r="C96" s="29"/>
      <c r="D96" s="29"/>
      <c r="E96" s="29"/>
      <c r="F96" s="29"/>
      <c r="G96" s="29"/>
      <c r="H96" s="29"/>
      <c r="I96" s="7" t="s">
        <v>58</v>
      </c>
      <c r="J96" s="7" t="s">
        <v>59</v>
      </c>
      <c r="K96" s="7" t="s">
        <v>60</v>
      </c>
      <c r="L96" s="7">
        <v>1</v>
      </c>
      <c r="M96" s="29"/>
      <c r="N96" s="24"/>
      <c r="O96" s="29"/>
      <c r="P96" s="29"/>
      <c r="Q96" s="29"/>
      <c r="R96" s="29"/>
      <c r="S96" s="29"/>
      <c r="T96" s="33"/>
      <c r="U96" s="33"/>
      <c r="V96" s="29"/>
      <c r="W96" s="29"/>
      <c r="X96" s="29"/>
      <c r="Y96" s="29"/>
      <c r="Z96" s="29"/>
      <c r="AA96" s="33"/>
      <c r="AB96" s="29"/>
      <c r="AC96" s="1"/>
      <c r="AD96" s="33"/>
      <c r="AE96" s="29"/>
      <c r="AF96" s="29"/>
      <c r="AG96" s="51"/>
      <c r="AH96" s="51"/>
      <c r="AI96" s="51"/>
    </row>
    <row r="97" spans="1:35" ht="32.25" customHeight="1" x14ac:dyDescent="0.25">
      <c r="A97" s="28" t="s">
        <v>168</v>
      </c>
      <c r="B97" s="88" t="s">
        <v>169</v>
      </c>
      <c r="C97" s="28" t="s">
        <v>157</v>
      </c>
      <c r="D97" s="28" t="s">
        <v>41</v>
      </c>
      <c r="E97" s="28" t="s">
        <v>170</v>
      </c>
      <c r="F97" s="28" t="s">
        <v>98</v>
      </c>
      <c r="G97" s="28" t="s">
        <v>44</v>
      </c>
      <c r="H97" s="28" t="s">
        <v>44</v>
      </c>
      <c r="I97" s="7" t="s">
        <v>107</v>
      </c>
      <c r="J97" s="7" t="s">
        <v>62</v>
      </c>
      <c r="K97" s="7" t="s">
        <v>108</v>
      </c>
      <c r="L97" s="8">
        <v>5000</v>
      </c>
      <c r="M97" s="28" t="s">
        <v>48</v>
      </c>
      <c r="N97" s="28" t="s">
        <v>142</v>
      </c>
      <c r="O97" s="28" t="s">
        <v>50</v>
      </c>
      <c r="P97" s="28" t="s">
        <v>51</v>
      </c>
      <c r="Q97" s="28" t="s">
        <v>52</v>
      </c>
      <c r="R97" s="28" t="s">
        <v>53</v>
      </c>
      <c r="S97" s="54">
        <v>3039483.55</v>
      </c>
      <c r="T97" s="54">
        <v>3039483.55</v>
      </c>
      <c r="U97" s="32">
        <f>T97</f>
        <v>3039483.55</v>
      </c>
      <c r="V97" s="28" t="s">
        <v>54</v>
      </c>
      <c r="W97" s="28" t="s">
        <v>54</v>
      </c>
      <c r="X97" s="28" t="s">
        <v>54</v>
      </c>
      <c r="Y97" s="28" t="s">
        <v>54</v>
      </c>
      <c r="Z97" s="28" t="s">
        <v>54</v>
      </c>
      <c r="AA97" s="32">
        <v>560516.44999999995</v>
      </c>
      <c r="AB97" s="28" t="s">
        <v>55</v>
      </c>
      <c r="AC97" s="28" t="s">
        <v>54</v>
      </c>
      <c r="AD97" s="32">
        <f>U97</f>
        <v>3039483.55</v>
      </c>
      <c r="AE97" s="28" t="s">
        <v>54</v>
      </c>
      <c r="AF97" s="28" t="s">
        <v>54</v>
      </c>
      <c r="AG97" s="50">
        <v>45809</v>
      </c>
      <c r="AH97" s="50">
        <v>45870</v>
      </c>
      <c r="AI97" s="47">
        <v>45817</v>
      </c>
    </row>
    <row r="98" spans="1:35" ht="39" customHeight="1" x14ac:dyDescent="0.25">
      <c r="A98" s="29"/>
      <c r="B98" s="90"/>
      <c r="C98" s="29"/>
      <c r="D98" s="29"/>
      <c r="E98" s="29"/>
      <c r="F98" s="29"/>
      <c r="G98" s="29"/>
      <c r="H98" s="29"/>
      <c r="I98" s="4" t="s">
        <v>58</v>
      </c>
      <c r="J98" s="4" t="s">
        <v>59</v>
      </c>
      <c r="K98" s="4" t="s">
        <v>60</v>
      </c>
      <c r="L98" s="4">
        <v>1</v>
      </c>
      <c r="M98" s="29"/>
      <c r="N98" s="29"/>
      <c r="O98" s="29"/>
      <c r="P98" s="29"/>
      <c r="Q98" s="29"/>
      <c r="R98" s="29"/>
      <c r="S98" s="55"/>
      <c r="T98" s="55"/>
      <c r="U98" s="33"/>
      <c r="V98" s="29"/>
      <c r="W98" s="29"/>
      <c r="X98" s="29"/>
      <c r="Y98" s="29"/>
      <c r="Z98" s="29"/>
      <c r="AA98" s="33"/>
      <c r="AB98" s="29"/>
      <c r="AC98" s="29"/>
      <c r="AD98" s="33"/>
      <c r="AE98" s="29"/>
      <c r="AF98" s="29"/>
      <c r="AG98" s="51"/>
      <c r="AH98" s="51"/>
      <c r="AI98" s="29"/>
    </row>
    <row r="99" spans="1:35" ht="60.75" customHeight="1" x14ac:dyDescent="0.25">
      <c r="A99" s="30"/>
      <c r="B99" s="95"/>
      <c r="C99" s="30"/>
      <c r="D99" s="30"/>
      <c r="E99" s="30"/>
      <c r="F99" s="30"/>
      <c r="G99" s="30"/>
      <c r="H99" s="30"/>
      <c r="I99" s="5" t="s">
        <v>230</v>
      </c>
      <c r="J99" s="5" t="s">
        <v>231</v>
      </c>
      <c r="K99" s="5" t="s">
        <v>70</v>
      </c>
      <c r="L99" s="5">
        <v>870</v>
      </c>
      <c r="M99" s="30"/>
      <c r="N99" s="29"/>
      <c r="O99" s="30"/>
      <c r="P99" s="30"/>
      <c r="Q99" s="30"/>
      <c r="R99" s="30"/>
      <c r="S99" s="59"/>
      <c r="T99" s="59"/>
      <c r="U99" s="34"/>
      <c r="V99" s="30"/>
      <c r="W99" s="30"/>
      <c r="X99" s="30"/>
      <c r="Y99" s="30"/>
      <c r="Z99" s="30"/>
      <c r="AA99" s="34"/>
      <c r="AB99" s="30"/>
      <c r="AC99" s="30"/>
      <c r="AD99" s="34"/>
      <c r="AE99" s="30"/>
      <c r="AF99" s="30"/>
      <c r="AG99" s="58"/>
      <c r="AH99" s="58"/>
      <c r="AI99" s="30"/>
    </row>
    <row r="100" spans="1:35" ht="48.75" customHeight="1" x14ac:dyDescent="0.25">
      <c r="A100" s="28" t="s">
        <v>171</v>
      </c>
      <c r="B100" s="88" t="s">
        <v>172</v>
      </c>
      <c r="C100" s="28" t="s">
        <v>127</v>
      </c>
      <c r="D100" s="28" t="s">
        <v>96</v>
      </c>
      <c r="E100" s="28" t="s">
        <v>173</v>
      </c>
      <c r="F100" s="28" t="s">
        <v>98</v>
      </c>
      <c r="G100" s="28" t="s">
        <v>44</v>
      </c>
      <c r="H100" s="28" t="s">
        <v>44</v>
      </c>
      <c r="I100" s="7" t="s">
        <v>99</v>
      </c>
      <c r="J100" s="7" t="s">
        <v>100</v>
      </c>
      <c r="K100" s="7" t="s">
        <v>101</v>
      </c>
      <c r="L100" s="7">
        <v>0.48</v>
      </c>
      <c r="M100" s="28" t="s">
        <v>48</v>
      </c>
      <c r="N100" s="24" t="s">
        <v>142</v>
      </c>
      <c r="O100" s="28" t="s">
        <v>50</v>
      </c>
      <c r="P100" s="28" t="s">
        <v>51</v>
      </c>
      <c r="Q100" s="28" t="s">
        <v>52</v>
      </c>
      <c r="R100" s="28" t="s">
        <v>53</v>
      </c>
      <c r="S100" s="28">
        <f>T100+T103+T106+T109</f>
        <v>297500</v>
      </c>
      <c r="T100" s="32">
        <v>170000</v>
      </c>
      <c r="U100" s="32">
        <f>T100</f>
        <v>170000</v>
      </c>
      <c r="V100" s="28" t="s">
        <v>54</v>
      </c>
      <c r="W100" s="28" t="s">
        <v>54</v>
      </c>
      <c r="X100" s="28" t="s">
        <v>54</v>
      </c>
      <c r="Y100" s="28" t="s">
        <v>54</v>
      </c>
      <c r="Z100" s="28" t="s">
        <v>54</v>
      </c>
      <c r="AA100" s="32">
        <v>30000</v>
      </c>
      <c r="AB100" s="28" t="s">
        <v>55</v>
      </c>
      <c r="AC100" s="28" t="s">
        <v>54</v>
      </c>
      <c r="AD100" s="32">
        <f>U100</f>
        <v>170000</v>
      </c>
      <c r="AE100" s="28" t="s">
        <v>54</v>
      </c>
      <c r="AF100" s="28" t="s">
        <v>54</v>
      </c>
      <c r="AG100" s="50">
        <v>45901</v>
      </c>
      <c r="AH100" s="50">
        <v>45992</v>
      </c>
      <c r="AI100" s="47">
        <v>45908</v>
      </c>
    </row>
    <row r="101" spans="1:35" ht="39" customHeight="1" x14ac:dyDescent="0.25">
      <c r="A101" s="29"/>
      <c r="B101" s="90"/>
      <c r="C101" s="29"/>
      <c r="D101" s="29"/>
      <c r="E101" s="29"/>
      <c r="F101" s="29"/>
      <c r="G101" s="29"/>
      <c r="H101" s="29"/>
      <c r="I101" s="7" t="s">
        <v>130</v>
      </c>
      <c r="J101" s="7" t="s">
        <v>148</v>
      </c>
      <c r="K101" s="7" t="s">
        <v>132</v>
      </c>
      <c r="L101" s="7">
        <v>2900</v>
      </c>
      <c r="M101" s="29"/>
      <c r="N101" s="24"/>
      <c r="O101" s="29"/>
      <c r="P101" s="29"/>
      <c r="Q101" s="29"/>
      <c r="R101" s="29"/>
      <c r="S101" s="29"/>
      <c r="T101" s="33"/>
      <c r="U101" s="33"/>
      <c r="V101" s="29"/>
      <c r="W101" s="29"/>
      <c r="X101" s="29"/>
      <c r="Y101" s="29"/>
      <c r="Z101" s="29"/>
      <c r="AA101" s="33"/>
      <c r="AB101" s="29"/>
      <c r="AC101" s="29"/>
      <c r="AD101" s="33"/>
      <c r="AE101" s="29"/>
      <c r="AF101" s="29"/>
      <c r="AG101" s="51"/>
      <c r="AH101" s="51"/>
      <c r="AI101" s="29"/>
    </row>
    <row r="102" spans="1:35" ht="39" customHeight="1" x14ac:dyDescent="0.25">
      <c r="A102" s="29"/>
      <c r="B102" s="90"/>
      <c r="C102" s="29"/>
      <c r="D102" s="29"/>
      <c r="E102" s="29"/>
      <c r="F102" s="29"/>
      <c r="G102" s="29"/>
      <c r="H102" s="29"/>
      <c r="I102" s="7" t="s">
        <v>58</v>
      </c>
      <c r="J102" s="7" t="s">
        <v>59</v>
      </c>
      <c r="K102" s="7" t="s">
        <v>60</v>
      </c>
      <c r="L102" s="7">
        <v>1</v>
      </c>
      <c r="M102" s="29"/>
      <c r="N102" s="24"/>
      <c r="O102" s="29"/>
      <c r="P102" s="29"/>
      <c r="Q102" s="29"/>
      <c r="R102" s="29"/>
      <c r="S102" s="29"/>
      <c r="T102" s="33"/>
      <c r="U102" s="33"/>
      <c r="V102" s="29"/>
      <c r="W102" s="29"/>
      <c r="X102" s="29"/>
      <c r="Y102" s="29"/>
      <c r="Z102" s="29"/>
      <c r="AA102" s="33"/>
      <c r="AB102" s="29"/>
      <c r="AC102" s="29"/>
      <c r="AD102" s="33"/>
      <c r="AE102" s="29"/>
      <c r="AF102" s="29"/>
      <c r="AG102" s="51"/>
      <c r="AH102" s="51"/>
      <c r="AI102" s="29"/>
    </row>
    <row r="103" spans="1:35" x14ac:dyDescent="0.25">
      <c r="A103" s="29"/>
      <c r="B103" s="90"/>
      <c r="C103" s="29"/>
      <c r="D103" s="29"/>
      <c r="E103" s="28" t="s">
        <v>174</v>
      </c>
      <c r="F103" s="29"/>
      <c r="G103" s="29"/>
      <c r="H103" s="29"/>
      <c r="I103" s="7"/>
      <c r="J103" s="7"/>
      <c r="K103" s="7"/>
      <c r="L103" s="7"/>
      <c r="M103" s="28"/>
      <c r="N103" s="24"/>
      <c r="O103" s="29" t="s">
        <v>50</v>
      </c>
      <c r="P103" s="29" t="s">
        <v>51</v>
      </c>
      <c r="Q103" s="29" t="s">
        <v>52</v>
      </c>
      <c r="R103" s="29" t="s">
        <v>53</v>
      </c>
      <c r="S103" s="29"/>
      <c r="T103" s="32">
        <v>0</v>
      </c>
      <c r="U103" s="32">
        <v>0</v>
      </c>
      <c r="V103" s="29" t="s">
        <v>54</v>
      </c>
      <c r="W103" s="29" t="s">
        <v>54</v>
      </c>
      <c r="X103" s="29" t="s">
        <v>54</v>
      </c>
      <c r="Y103" s="29" t="s">
        <v>54</v>
      </c>
      <c r="Z103" s="29" t="s">
        <v>54</v>
      </c>
      <c r="AA103" s="32">
        <v>0</v>
      </c>
      <c r="AB103" s="29" t="s">
        <v>55</v>
      </c>
      <c r="AC103" s="29" t="s">
        <v>54</v>
      </c>
      <c r="AD103" s="32">
        <f>U103</f>
        <v>0</v>
      </c>
      <c r="AE103" s="29" t="s">
        <v>54</v>
      </c>
      <c r="AF103" s="29" t="s">
        <v>54</v>
      </c>
      <c r="AG103" s="51"/>
      <c r="AH103" s="51"/>
      <c r="AI103" s="29"/>
    </row>
    <row r="104" spans="1:35" x14ac:dyDescent="0.25">
      <c r="A104" s="29"/>
      <c r="B104" s="90"/>
      <c r="C104" s="29"/>
      <c r="D104" s="29"/>
      <c r="E104" s="29"/>
      <c r="F104" s="29"/>
      <c r="G104" s="29"/>
      <c r="H104" s="29"/>
      <c r="I104" s="7"/>
      <c r="J104" s="7"/>
      <c r="K104" s="7"/>
      <c r="L104" s="11"/>
      <c r="M104" s="29"/>
      <c r="N104" s="24"/>
      <c r="O104" s="29"/>
      <c r="P104" s="29"/>
      <c r="Q104" s="29"/>
      <c r="R104" s="29"/>
      <c r="S104" s="29"/>
      <c r="T104" s="33"/>
      <c r="U104" s="33"/>
      <c r="V104" s="29"/>
      <c r="W104" s="29"/>
      <c r="X104" s="29"/>
      <c r="Y104" s="29"/>
      <c r="Z104" s="29"/>
      <c r="AA104" s="33"/>
      <c r="AB104" s="29"/>
      <c r="AC104" s="29"/>
      <c r="AD104" s="33"/>
      <c r="AE104" s="29"/>
      <c r="AF104" s="29"/>
      <c r="AG104" s="51"/>
      <c r="AH104" s="51"/>
      <c r="AI104" s="29"/>
    </row>
    <row r="105" spans="1:35" ht="90" customHeight="1" x14ac:dyDescent="0.25">
      <c r="A105" s="29"/>
      <c r="B105" s="90"/>
      <c r="C105" s="29"/>
      <c r="D105" s="29"/>
      <c r="E105" s="30"/>
      <c r="F105" s="29"/>
      <c r="G105" s="29"/>
      <c r="H105" s="29"/>
      <c r="I105" s="7"/>
      <c r="J105" s="7"/>
      <c r="K105" s="7"/>
      <c r="L105" s="11"/>
      <c r="M105" s="30"/>
      <c r="N105" s="24"/>
      <c r="O105" s="29"/>
      <c r="P105" s="29"/>
      <c r="Q105" s="29"/>
      <c r="R105" s="29"/>
      <c r="S105" s="29"/>
      <c r="T105" s="34"/>
      <c r="U105" s="34"/>
      <c r="V105" s="29"/>
      <c r="W105" s="29"/>
      <c r="X105" s="29"/>
      <c r="Y105" s="29"/>
      <c r="Z105" s="29"/>
      <c r="AA105" s="34"/>
      <c r="AB105" s="29"/>
      <c r="AC105" s="29"/>
      <c r="AD105" s="34"/>
      <c r="AE105" s="29"/>
      <c r="AF105" s="29"/>
      <c r="AG105" s="51"/>
      <c r="AH105" s="51"/>
      <c r="AI105" s="29"/>
    </row>
    <row r="106" spans="1:35" ht="38.25" customHeight="1" x14ac:dyDescent="0.25">
      <c r="A106" s="29"/>
      <c r="B106" s="90"/>
      <c r="C106" s="29"/>
      <c r="D106" s="29"/>
      <c r="E106" s="28" t="s">
        <v>175</v>
      </c>
      <c r="F106" s="29"/>
      <c r="G106" s="29"/>
      <c r="H106" s="29"/>
      <c r="I106" s="7" t="s">
        <v>99</v>
      </c>
      <c r="J106" s="7" t="s">
        <v>100</v>
      </c>
      <c r="K106" s="7" t="s">
        <v>101</v>
      </c>
      <c r="L106" s="7">
        <v>2</v>
      </c>
      <c r="M106" s="28" t="s">
        <v>48</v>
      </c>
      <c r="N106" s="28" t="s">
        <v>142</v>
      </c>
      <c r="O106" s="29" t="s">
        <v>50</v>
      </c>
      <c r="P106" s="29" t="s">
        <v>51</v>
      </c>
      <c r="Q106" s="29" t="s">
        <v>52</v>
      </c>
      <c r="R106" s="29" t="s">
        <v>53</v>
      </c>
      <c r="S106" s="29"/>
      <c r="T106" s="32">
        <v>42500</v>
      </c>
      <c r="U106" s="32">
        <f>T106</f>
        <v>42500</v>
      </c>
      <c r="V106" s="29" t="s">
        <v>54</v>
      </c>
      <c r="W106" s="29" t="s">
        <v>54</v>
      </c>
      <c r="X106" s="29" t="s">
        <v>54</v>
      </c>
      <c r="Y106" s="29" t="s">
        <v>54</v>
      </c>
      <c r="Z106" s="29" t="s">
        <v>54</v>
      </c>
      <c r="AA106" s="32">
        <v>7500</v>
      </c>
      <c r="AB106" s="29" t="s">
        <v>55</v>
      </c>
      <c r="AC106" s="29" t="s">
        <v>54</v>
      </c>
      <c r="AD106" s="32">
        <f>U106</f>
        <v>42500</v>
      </c>
      <c r="AE106" s="29" t="s">
        <v>54</v>
      </c>
      <c r="AF106" s="29" t="s">
        <v>54</v>
      </c>
      <c r="AG106" s="51"/>
      <c r="AH106" s="51"/>
      <c r="AI106" s="29"/>
    </row>
    <row r="107" spans="1:35" ht="34.5" customHeight="1" x14ac:dyDescent="0.25">
      <c r="A107" s="29"/>
      <c r="B107" s="90"/>
      <c r="C107" s="29"/>
      <c r="D107" s="29"/>
      <c r="E107" s="29"/>
      <c r="F107" s="29"/>
      <c r="G107" s="29"/>
      <c r="H107" s="29"/>
      <c r="I107" s="7" t="s">
        <v>130</v>
      </c>
      <c r="J107" s="7" t="s">
        <v>148</v>
      </c>
      <c r="K107" s="7" t="s">
        <v>132</v>
      </c>
      <c r="L107" s="7">
        <v>20000</v>
      </c>
      <c r="M107" s="29"/>
      <c r="N107" s="29"/>
      <c r="O107" s="29"/>
      <c r="P107" s="29"/>
      <c r="Q107" s="29"/>
      <c r="R107" s="29"/>
      <c r="S107" s="29"/>
      <c r="T107" s="33"/>
      <c r="U107" s="33"/>
      <c r="V107" s="29"/>
      <c r="W107" s="29"/>
      <c r="X107" s="29"/>
      <c r="Y107" s="29"/>
      <c r="Z107" s="29"/>
      <c r="AA107" s="33"/>
      <c r="AB107" s="29"/>
      <c r="AC107" s="29"/>
      <c r="AD107" s="33"/>
      <c r="AE107" s="29"/>
      <c r="AF107" s="29"/>
      <c r="AG107" s="51"/>
      <c r="AH107" s="51"/>
      <c r="AI107" s="29"/>
    </row>
    <row r="108" spans="1:35" ht="33" customHeight="1" x14ac:dyDescent="0.25">
      <c r="A108" s="29"/>
      <c r="B108" s="90"/>
      <c r="C108" s="29"/>
      <c r="D108" s="29"/>
      <c r="E108" s="29"/>
      <c r="F108" s="29"/>
      <c r="G108" s="29"/>
      <c r="H108" s="29"/>
      <c r="I108" s="7" t="s">
        <v>58</v>
      </c>
      <c r="J108" s="7" t="s">
        <v>59</v>
      </c>
      <c r="K108" s="7" t="s">
        <v>60</v>
      </c>
      <c r="L108" s="11">
        <v>1</v>
      </c>
      <c r="M108" s="29"/>
      <c r="N108" s="30"/>
      <c r="O108" s="29"/>
      <c r="P108" s="29"/>
      <c r="Q108" s="29"/>
      <c r="R108" s="29"/>
      <c r="S108" s="29"/>
      <c r="T108" s="33"/>
      <c r="U108" s="33"/>
      <c r="V108" s="29"/>
      <c r="W108" s="29"/>
      <c r="X108" s="29"/>
      <c r="Y108" s="29"/>
      <c r="Z108" s="29"/>
      <c r="AA108" s="33"/>
      <c r="AB108" s="29"/>
      <c r="AC108" s="29"/>
      <c r="AD108" s="33"/>
      <c r="AE108" s="29"/>
      <c r="AF108" s="29"/>
      <c r="AG108" s="51"/>
      <c r="AH108" s="51"/>
      <c r="AI108" s="29"/>
    </row>
    <row r="109" spans="1:35" ht="53.25" customHeight="1" x14ac:dyDescent="0.25">
      <c r="A109" s="29"/>
      <c r="B109" s="90"/>
      <c r="C109" s="29"/>
      <c r="D109" s="29"/>
      <c r="E109" s="28" t="s">
        <v>176</v>
      </c>
      <c r="F109" s="29"/>
      <c r="G109" s="29"/>
      <c r="H109" s="29"/>
      <c r="I109" s="7" t="s">
        <v>99</v>
      </c>
      <c r="J109" s="7" t="s">
        <v>100</v>
      </c>
      <c r="K109" s="7" t="s">
        <v>101</v>
      </c>
      <c r="L109" s="7">
        <v>3.4</v>
      </c>
      <c r="M109" s="28" t="s">
        <v>48</v>
      </c>
      <c r="N109" s="24" t="s">
        <v>142</v>
      </c>
      <c r="O109" s="29" t="s">
        <v>50</v>
      </c>
      <c r="P109" s="29" t="s">
        <v>51</v>
      </c>
      <c r="Q109" s="29" t="s">
        <v>52</v>
      </c>
      <c r="R109" s="29" t="s">
        <v>53</v>
      </c>
      <c r="S109" s="29"/>
      <c r="T109" s="32">
        <v>85000</v>
      </c>
      <c r="U109" s="32">
        <f>T109</f>
        <v>85000</v>
      </c>
      <c r="V109" s="29" t="s">
        <v>54</v>
      </c>
      <c r="W109" s="29" t="s">
        <v>54</v>
      </c>
      <c r="X109" s="29" t="s">
        <v>54</v>
      </c>
      <c r="Y109" s="29" t="s">
        <v>54</v>
      </c>
      <c r="Z109" s="29" t="s">
        <v>54</v>
      </c>
      <c r="AA109" s="32">
        <v>15000</v>
      </c>
      <c r="AB109" s="29" t="s">
        <v>55</v>
      </c>
      <c r="AC109" s="29" t="s">
        <v>54</v>
      </c>
      <c r="AD109" s="32">
        <f>U109</f>
        <v>85000</v>
      </c>
      <c r="AE109" s="29" t="s">
        <v>54</v>
      </c>
      <c r="AF109" s="29" t="s">
        <v>54</v>
      </c>
      <c r="AG109" s="51"/>
      <c r="AH109" s="51"/>
      <c r="AI109" s="29"/>
    </row>
    <row r="110" spans="1:35" ht="39" customHeight="1" x14ac:dyDescent="0.25">
      <c r="A110" s="29"/>
      <c r="B110" s="90"/>
      <c r="C110" s="29"/>
      <c r="D110" s="29"/>
      <c r="E110" s="29"/>
      <c r="F110" s="29"/>
      <c r="G110" s="29"/>
      <c r="H110" s="29"/>
      <c r="I110" s="7" t="s">
        <v>130</v>
      </c>
      <c r="J110" s="7" t="s">
        <v>148</v>
      </c>
      <c r="K110" s="7" t="s">
        <v>132</v>
      </c>
      <c r="L110" s="7">
        <v>0</v>
      </c>
      <c r="M110" s="29"/>
      <c r="N110" s="24"/>
      <c r="O110" s="29"/>
      <c r="P110" s="29"/>
      <c r="Q110" s="29"/>
      <c r="R110" s="29"/>
      <c r="S110" s="29"/>
      <c r="T110" s="33"/>
      <c r="U110" s="33"/>
      <c r="V110" s="29"/>
      <c r="W110" s="29"/>
      <c r="X110" s="29"/>
      <c r="Y110" s="29"/>
      <c r="Z110" s="29"/>
      <c r="AA110" s="33"/>
      <c r="AB110" s="29"/>
      <c r="AC110" s="29"/>
      <c r="AD110" s="33"/>
      <c r="AE110" s="29"/>
      <c r="AF110" s="29"/>
      <c r="AG110" s="51"/>
      <c r="AH110" s="51"/>
      <c r="AI110" s="29"/>
    </row>
    <row r="111" spans="1:35" ht="36.75" customHeight="1" x14ac:dyDescent="0.25">
      <c r="A111" s="29"/>
      <c r="B111" s="90"/>
      <c r="C111" s="29"/>
      <c r="D111" s="29"/>
      <c r="E111" s="29"/>
      <c r="F111" s="29"/>
      <c r="G111" s="29"/>
      <c r="H111" s="29"/>
      <c r="I111" s="7" t="s">
        <v>58</v>
      </c>
      <c r="J111" s="7" t="s">
        <v>59</v>
      </c>
      <c r="K111" s="7" t="s">
        <v>60</v>
      </c>
      <c r="L111" s="11">
        <v>1</v>
      </c>
      <c r="M111" s="29"/>
      <c r="N111" s="24"/>
      <c r="O111" s="29"/>
      <c r="P111" s="29"/>
      <c r="Q111" s="29"/>
      <c r="R111" s="29"/>
      <c r="S111" s="29"/>
      <c r="T111" s="33"/>
      <c r="U111" s="33"/>
      <c r="V111" s="29"/>
      <c r="W111" s="29"/>
      <c r="X111" s="29"/>
      <c r="Y111" s="29"/>
      <c r="Z111" s="29"/>
      <c r="AA111" s="33"/>
      <c r="AB111" s="29"/>
      <c r="AC111" s="29"/>
      <c r="AD111" s="33"/>
      <c r="AE111" s="29"/>
      <c r="AF111" s="29"/>
      <c r="AG111" s="51"/>
      <c r="AH111" s="51"/>
      <c r="AI111" s="29"/>
    </row>
    <row r="112" spans="1:35" ht="26.25" customHeight="1" x14ac:dyDescent="0.25">
      <c r="A112" s="29" t="s">
        <v>86</v>
      </c>
      <c r="B112" s="90" t="s">
        <v>87</v>
      </c>
      <c r="C112" s="29"/>
      <c r="D112" s="29"/>
      <c r="E112" s="24" t="s">
        <v>177</v>
      </c>
      <c r="F112" s="29" t="s">
        <v>43</v>
      </c>
      <c r="G112" s="29"/>
      <c r="H112" s="29" t="s">
        <v>44</v>
      </c>
      <c r="I112" s="7"/>
      <c r="J112" s="7"/>
      <c r="K112" s="7"/>
      <c r="L112" s="7"/>
      <c r="M112" s="24"/>
      <c r="N112" s="24"/>
      <c r="O112" s="29" t="s">
        <v>50</v>
      </c>
      <c r="P112" s="29" t="s">
        <v>51</v>
      </c>
      <c r="Q112" s="29" t="s">
        <v>52</v>
      </c>
      <c r="R112" s="29" t="s">
        <v>53</v>
      </c>
      <c r="S112" s="29" t="e">
        <f>T112+#REF!</f>
        <v>#REF!</v>
      </c>
      <c r="T112" s="43">
        <v>0</v>
      </c>
      <c r="U112" s="26">
        <f>T112</f>
        <v>0</v>
      </c>
      <c r="V112" s="29" t="s">
        <v>54</v>
      </c>
      <c r="W112" s="29" t="s">
        <v>54</v>
      </c>
      <c r="X112" s="29" t="s">
        <v>54</v>
      </c>
      <c r="Y112" s="29" t="s">
        <v>54</v>
      </c>
      <c r="Z112" s="29" t="s">
        <v>54</v>
      </c>
      <c r="AA112" s="26"/>
      <c r="AB112" s="29" t="s">
        <v>55</v>
      </c>
      <c r="AC112" s="29" t="s">
        <v>54</v>
      </c>
      <c r="AD112" s="26">
        <f>U112</f>
        <v>0</v>
      </c>
      <c r="AE112" s="29" t="s">
        <v>54</v>
      </c>
      <c r="AF112" s="29" t="s">
        <v>54</v>
      </c>
      <c r="AG112" s="51"/>
      <c r="AH112" s="51"/>
      <c r="AI112" s="29"/>
    </row>
    <row r="113" spans="1:35" x14ac:dyDescent="0.25">
      <c r="A113" s="29"/>
      <c r="B113" s="90"/>
      <c r="C113" s="29"/>
      <c r="D113" s="29"/>
      <c r="E113" s="24"/>
      <c r="F113" s="29"/>
      <c r="G113" s="29"/>
      <c r="H113" s="29"/>
      <c r="I113" s="7"/>
      <c r="J113" s="7"/>
      <c r="K113" s="7"/>
      <c r="L113" s="7"/>
      <c r="M113" s="24"/>
      <c r="N113" s="24"/>
      <c r="O113" s="29"/>
      <c r="P113" s="29"/>
      <c r="Q113" s="29"/>
      <c r="R113" s="29"/>
      <c r="S113" s="29"/>
      <c r="T113" s="43"/>
      <c r="U113" s="26"/>
      <c r="V113" s="29"/>
      <c r="W113" s="29"/>
      <c r="X113" s="29"/>
      <c r="Y113" s="29"/>
      <c r="Z113" s="29"/>
      <c r="AA113" s="26"/>
      <c r="AB113" s="29"/>
      <c r="AC113" s="29"/>
      <c r="AD113" s="26"/>
      <c r="AE113" s="29"/>
      <c r="AF113" s="29"/>
      <c r="AG113" s="51"/>
      <c r="AH113" s="51"/>
      <c r="AI113" s="29"/>
    </row>
    <row r="114" spans="1:35" ht="30.6" customHeight="1" x14ac:dyDescent="0.25">
      <c r="A114" s="29"/>
      <c r="B114" s="90"/>
      <c r="C114" s="29"/>
      <c r="D114" s="29"/>
      <c r="E114" s="28"/>
      <c r="F114" s="29"/>
      <c r="G114" s="29"/>
      <c r="H114" s="29"/>
      <c r="I114" s="4"/>
      <c r="J114" s="4"/>
      <c r="K114" s="4"/>
      <c r="L114" s="10"/>
      <c r="M114" s="28"/>
      <c r="N114" s="28"/>
      <c r="O114" s="29"/>
      <c r="P114" s="29"/>
      <c r="Q114" s="29"/>
      <c r="R114" s="29"/>
      <c r="S114" s="29"/>
      <c r="T114" s="54"/>
      <c r="U114" s="32"/>
      <c r="V114" s="29"/>
      <c r="W114" s="29"/>
      <c r="X114" s="29"/>
      <c r="Y114" s="29"/>
      <c r="Z114" s="29"/>
      <c r="AA114" s="32"/>
      <c r="AB114" s="29"/>
      <c r="AC114" s="29"/>
      <c r="AD114" s="32"/>
      <c r="AE114" s="29"/>
      <c r="AF114" s="29"/>
      <c r="AG114" s="51"/>
      <c r="AH114" s="51"/>
      <c r="AI114" s="29"/>
    </row>
    <row r="115" spans="1:35" ht="43.5" customHeight="1" x14ac:dyDescent="0.25">
      <c r="A115" s="24" t="s">
        <v>178</v>
      </c>
      <c r="B115" s="71" t="s">
        <v>179</v>
      </c>
      <c r="C115" s="24" t="s">
        <v>127</v>
      </c>
      <c r="D115" s="24" t="s">
        <v>96</v>
      </c>
      <c r="E115" s="24" t="s">
        <v>180</v>
      </c>
      <c r="F115" s="24" t="s">
        <v>98</v>
      </c>
      <c r="G115" s="24" t="s">
        <v>44</v>
      </c>
      <c r="H115" s="24" t="s">
        <v>44</v>
      </c>
      <c r="I115" s="7" t="s">
        <v>99</v>
      </c>
      <c r="J115" s="7" t="s">
        <v>100</v>
      </c>
      <c r="K115" s="7" t="s">
        <v>101</v>
      </c>
      <c r="L115" s="7">
        <v>1</v>
      </c>
      <c r="M115" s="24" t="s">
        <v>48</v>
      </c>
      <c r="N115" s="28" t="s">
        <v>181</v>
      </c>
      <c r="O115" s="24" t="s">
        <v>50</v>
      </c>
      <c r="P115" s="24" t="s">
        <v>51</v>
      </c>
      <c r="Q115" s="24" t="s">
        <v>52</v>
      </c>
      <c r="R115" s="24" t="s">
        <v>53</v>
      </c>
      <c r="S115" s="43">
        <f>T115+T118</f>
        <v>980000</v>
      </c>
      <c r="T115" s="43">
        <v>560000</v>
      </c>
      <c r="U115" s="26">
        <f>T115</f>
        <v>560000</v>
      </c>
      <c r="V115" s="24" t="s">
        <v>54</v>
      </c>
      <c r="W115" s="24" t="s">
        <v>54</v>
      </c>
      <c r="X115" s="24" t="s">
        <v>54</v>
      </c>
      <c r="Y115" s="24" t="s">
        <v>54</v>
      </c>
      <c r="Z115" s="24" t="s">
        <v>54</v>
      </c>
      <c r="AA115" s="26">
        <v>240000</v>
      </c>
      <c r="AB115" s="24" t="s">
        <v>55</v>
      </c>
      <c r="AC115" s="24" t="s">
        <v>54</v>
      </c>
      <c r="AD115" s="26">
        <f>U115</f>
        <v>560000</v>
      </c>
      <c r="AE115" s="24" t="s">
        <v>54</v>
      </c>
      <c r="AF115" s="24" t="s">
        <v>54</v>
      </c>
      <c r="AG115" s="45">
        <v>46082</v>
      </c>
      <c r="AH115" s="45">
        <v>46265</v>
      </c>
      <c r="AI115" s="56">
        <v>46087</v>
      </c>
    </row>
    <row r="116" spans="1:35" ht="38.25" customHeight="1" x14ac:dyDescent="0.25">
      <c r="A116" s="24"/>
      <c r="B116" s="71"/>
      <c r="C116" s="24"/>
      <c r="D116" s="24"/>
      <c r="E116" s="24"/>
      <c r="F116" s="24"/>
      <c r="G116" s="24"/>
      <c r="H116" s="24"/>
      <c r="I116" s="7" t="s">
        <v>58</v>
      </c>
      <c r="J116" s="7" t="s">
        <v>59</v>
      </c>
      <c r="K116" s="7" t="s">
        <v>60</v>
      </c>
      <c r="L116" s="7">
        <v>1</v>
      </c>
      <c r="M116" s="24"/>
      <c r="N116" s="29"/>
      <c r="O116" s="24"/>
      <c r="P116" s="24"/>
      <c r="Q116" s="24"/>
      <c r="R116" s="24"/>
      <c r="S116" s="24"/>
      <c r="T116" s="43"/>
      <c r="U116" s="26"/>
      <c r="V116" s="24"/>
      <c r="W116" s="24"/>
      <c r="X116" s="24"/>
      <c r="Y116" s="24"/>
      <c r="Z116" s="24"/>
      <c r="AA116" s="26"/>
      <c r="AB116" s="24"/>
      <c r="AC116" s="24"/>
      <c r="AD116" s="26"/>
      <c r="AE116" s="24"/>
      <c r="AF116" s="24"/>
      <c r="AG116" s="45"/>
      <c r="AH116" s="45"/>
      <c r="AI116" s="29"/>
    </row>
    <row r="117" spans="1:35" ht="34.5" customHeight="1" x14ac:dyDescent="0.25">
      <c r="A117" s="24"/>
      <c r="B117" s="71"/>
      <c r="C117" s="24"/>
      <c r="D117" s="24"/>
      <c r="E117" s="24"/>
      <c r="F117" s="24"/>
      <c r="G117" s="24"/>
      <c r="H117" s="24"/>
      <c r="I117" s="7" t="s">
        <v>130</v>
      </c>
      <c r="J117" s="7" t="s">
        <v>148</v>
      </c>
      <c r="K117" s="7" t="s">
        <v>132</v>
      </c>
      <c r="L117" s="8">
        <v>9000</v>
      </c>
      <c r="M117" s="24"/>
      <c r="N117" s="29"/>
      <c r="O117" s="24"/>
      <c r="P117" s="24"/>
      <c r="Q117" s="24"/>
      <c r="R117" s="24"/>
      <c r="S117" s="24"/>
      <c r="T117" s="43"/>
      <c r="U117" s="26"/>
      <c r="V117" s="24"/>
      <c r="W117" s="24"/>
      <c r="X117" s="24"/>
      <c r="Y117" s="24"/>
      <c r="Z117" s="24"/>
      <c r="AA117" s="26"/>
      <c r="AB117" s="24"/>
      <c r="AC117" s="24"/>
      <c r="AD117" s="26"/>
      <c r="AE117" s="24"/>
      <c r="AF117" s="24"/>
      <c r="AG117" s="45"/>
      <c r="AH117" s="45"/>
      <c r="AI117" s="29"/>
    </row>
    <row r="118" spans="1:35" ht="46.5" customHeight="1" x14ac:dyDescent="0.25">
      <c r="A118" s="24" t="s">
        <v>155</v>
      </c>
      <c r="B118" s="71"/>
      <c r="C118" s="24"/>
      <c r="D118" s="24"/>
      <c r="E118" s="24" t="s">
        <v>182</v>
      </c>
      <c r="F118" s="24" t="s">
        <v>98</v>
      </c>
      <c r="G118" s="24" t="s">
        <v>44</v>
      </c>
      <c r="H118" s="24"/>
      <c r="I118" s="7" t="s">
        <v>99</v>
      </c>
      <c r="J118" s="7" t="s">
        <v>100</v>
      </c>
      <c r="K118" s="7" t="s">
        <v>101</v>
      </c>
      <c r="L118" s="8">
        <v>4</v>
      </c>
      <c r="M118" s="24" t="s">
        <v>48</v>
      </c>
      <c r="N118" s="29"/>
      <c r="O118" s="24" t="s">
        <v>50</v>
      </c>
      <c r="P118" s="24" t="s">
        <v>51</v>
      </c>
      <c r="Q118" s="24" t="s">
        <v>52</v>
      </c>
      <c r="R118" s="24" t="s">
        <v>53</v>
      </c>
      <c r="S118" s="24"/>
      <c r="T118" s="57">
        <v>420000</v>
      </c>
      <c r="U118" s="26">
        <f>T118</f>
        <v>420000</v>
      </c>
      <c r="V118" s="24" t="s">
        <v>54</v>
      </c>
      <c r="W118" s="24" t="s">
        <v>54</v>
      </c>
      <c r="X118" s="24" t="s">
        <v>54</v>
      </c>
      <c r="Y118" s="24" t="s">
        <v>54</v>
      </c>
      <c r="Z118" s="24" t="s">
        <v>54</v>
      </c>
      <c r="AA118" s="26">
        <v>180000</v>
      </c>
      <c r="AB118" s="24" t="s">
        <v>55</v>
      </c>
      <c r="AC118" s="24" t="s">
        <v>54</v>
      </c>
      <c r="AD118" s="26">
        <f>U118</f>
        <v>420000</v>
      </c>
      <c r="AE118" s="24" t="s">
        <v>54</v>
      </c>
      <c r="AF118" s="24" t="s">
        <v>54</v>
      </c>
      <c r="AG118" s="45"/>
      <c r="AH118" s="45"/>
      <c r="AI118" s="29"/>
    </row>
    <row r="119" spans="1:35" x14ac:dyDescent="0.25">
      <c r="A119" s="24"/>
      <c r="B119" s="71"/>
      <c r="C119" s="24"/>
      <c r="D119" s="24"/>
      <c r="E119" s="24"/>
      <c r="F119" s="24"/>
      <c r="G119" s="24"/>
      <c r="H119" s="24"/>
      <c r="I119" s="24" t="s">
        <v>58</v>
      </c>
      <c r="J119" s="24" t="s">
        <v>59</v>
      </c>
      <c r="K119" s="24" t="s">
        <v>60</v>
      </c>
      <c r="L119" s="24">
        <v>1</v>
      </c>
      <c r="M119" s="24"/>
      <c r="N119" s="29"/>
      <c r="O119" s="24"/>
      <c r="P119" s="24"/>
      <c r="Q119" s="24"/>
      <c r="R119" s="24"/>
      <c r="S119" s="24"/>
      <c r="T119" s="24"/>
      <c r="U119" s="26"/>
      <c r="V119" s="24"/>
      <c r="W119" s="24"/>
      <c r="X119" s="24"/>
      <c r="Y119" s="24"/>
      <c r="Z119" s="24"/>
      <c r="AA119" s="26"/>
      <c r="AB119" s="24"/>
      <c r="AC119" s="24"/>
      <c r="AD119" s="26"/>
      <c r="AE119" s="24"/>
      <c r="AF119" s="24"/>
      <c r="AG119" s="45"/>
      <c r="AH119" s="45"/>
      <c r="AI119" s="29"/>
    </row>
    <row r="120" spans="1:35" x14ac:dyDescent="0.25">
      <c r="A120" s="24"/>
      <c r="B120" s="71"/>
      <c r="C120" s="24"/>
      <c r="D120" s="24"/>
      <c r="E120" s="24"/>
      <c r="F120" s="24"/>
      <c r="G120" s="24"/>
      <c r="H120" s="24"/>
      <c r="I120" s="24" t="s">
        <v>130</v>
      </c>
      <c r="J120" s="24" t="s">
        <v>84</v>
      </c>
      <c r="K120" s="24"/>
      <c r="L120" s="24"/>
      <c r="M120" s="24"/>
      <c r="N120" s="29"/>
      <c r="O120" s="24"/>
      <c r="P120" s="24"/>
      <c r="Q120" s="24"/>
      <c r="R120" s="24"/>
      <c r="S120" s="24"/>
      <c r="T120" s="24"/>
      <c r="U120" s="26"/>
      <c r="V120" s="24"/>
      <c r="W120" s="24"/>
      <c r="X120" s="24"/>
      <c r="Y120" s="24"/>
      <c r="Z120" s="24"/>
      <c r="AA120" s="26"/>
      <c r="AB120" s="24"/>
      <c r="AC120" s="24"/>
      <c r="AD120" s="26"/>
      <c r="AE120" s="24"/>
      <c r="AF120" s="24"/>
      <c r="AG120" s="45"/>
      <c r="AH120" s="45"/>
      <c r="AI120" s="29"/>
    </row>
    <row r="121" spans="1:35" ht="44.25" customHeight="1" x14ac:dyDescent="0.25">
      <c r="A121" s="24"/>
      <c r="B121" s="71"/>
      <c r="C121" s="24"/>
      <c r="D121" s="24"/>
      <c r="E121" s="24"/>
      <c r="F121" s="24"/>
      <c r="G121" s="24"/>
      <c r="H121" s="24"/>
      <c r="I121" s="21" t="s">
        <v>68</v>
      </c>
      <c r="J121" s="7" t="s">
        <v>148</v>
      </c>
      <c r="K121" s="13" t="s">
        <v>70</v>
      </c>
      <c r="L121" s="13">
        <v>1200</v>
      </c>
      <c r="M121" s="24"/>
      <c r="N121" s="30"/>
      <c r="O121" s="24"/>
      <c r="P121" s="24"/>
      <c r="Q121" s="24"/>
      <c r="R121" s="24"/>
      <c r="S121" s="24"/>
      <c r="T121" s="24"/>
      <c r="U121" s="26"/>
      <c r="V121" s="24"/>
      <c r="W121" s="24"/>
      <c r="X121" s="24"/>
      <c r="Y121" s="24"/>
      <c r="Z121" s="24"/>
      <c r="AA121" s="26"/>
      <c r="AB121" s="24"/>
      <c r="AC121" s="24"/>
      <c r="AD121" s="26"/>
      <c r="AE121" s="24"/>
      <c r="AF121" s="24"/>
      <c r="AG121" s="45"/>
      <c r="AH121" s="45"/>
      <c r="AI121" s="30"/>
    </row>
    <row r="122" spans="1:35" ht="52.5" customHeight="1" x14ac:dyDescent="0.25">
      <c r="A122" s="24" t="s">
        <v>183</v>
      </c>
      <c r="B122" s="71" t="s">
        <v>184</v>
      </c>
      <c r="C122" s="24" t="s">
        <v>127</v>
      </c>
      <c r="D122" s="24" t="s">
        <v>96</v>
      </c>
      <c r="E122" s="24" t="s">
        <v>185</v>
      </c>
      <c r="F122" s="24" t="s">
        <v>98</v>
      </c>
      <c r="G122" s="24" t="s">
        <v>44</v>
      </c>
      <c r="H122" s="24" t="s">
        <v>44</v>
      </c>
      <c r="I122" s="7" t="s">
        <v>99</v>
      </c>
      <c r="J122" s="7" t="s">
        <v>100</v>
      </c>
      <c r="K122" s="7" t="s">
        <v>101</v>
      </c>
      <c r="L122" s="7">
        <v>4</v>
      </c>
      <c r="M122" s="24" t="s">
        <v>48</v>
      </c>
      <c r="N122" s="24" t="s">
        <v>181</v>
      </c>
      <c r="O122" s="24" t="s">
        <v>50</v>
      </c>
      <c r="P122" s="24" t="s">
        <v>51</v>
      </c>
      <c r="Q122" s="24" t="s">
        <v>52</v>
      </c>
      <c r="R122" s="24" t="s">
        <v>53</v>
      </c>
      <c r="S122" s="43">
        <f>T122</f>
        <v>1120000</v>
      </c>
      <c r="T122" s="43">
        <v>1120000</v>
      </c>
      <c r="U122" s="26">
        <f>T122</f>
        <v>1120000</v>
      </c>
      <c r="V122" s="24" t="s">
        <v>54</v>
      </c>
      <c r="W122" s="24" t="s">
        <v>54</v>
      </c>
      <c r="X122" s="24" t="s">
        <v>54</v>
      </c>
      <c r="Y122" s="24" t="s">
        <v>54</v>
      </c>
      <c r="Z122" s="24" t="s">
        <v>54</v>
      </c>
      <c r="AA122" s="26">
        <v>480000</v>
      </c>
      <c r="AB122" s="24" t="s">
        <v>55</v>
      </c>
      <c r="AC122" s="24" t="s">
        <v>54</v>
      </c>
      <c r="AD122" s="26">
        <f>U122</f>
        <v>1120000</v>
      </c>
      <c r="AE122" s="24" t="s">
        <v>54</v>
      </c>
      <c r="AF122" s="24" t="s">
        <v>54</v>
      </c>
      <c r="AG122" s="45">
        <v>46174</v>
      </c>
      <c r="AH122" s="45">
        <v>46235</v>
      </c>
      <c r="AI122" s="29"/>
    </row>
    <row r="123" spans="1:35" ht="38.25" customHeight="1" x14ac:dyDescent="0.25">
      <c r="A123" s="24"/>
      <c r="B123" s="71"/>
      <c r="C123" s="24"/>
      <c r="D123" s="24"/>
      <c r="E123" s="24"/>
      <c r="F123" s="24"/>
      <c r="G123" s="24"/>
      <c r="H123" s="24"/>
      <c r="I123" s="7" t="s">
        <v>58</v>
      </c>
      <c r="J123" s="7" t="s">
        <v>59</v>
      </c>
      <c r="K123" s="7" t="s">
        <v>60</v>
      </c>
      <c r="L123" s="7">
        <v>1</v>
      </c>
      <c r="M123" s="24"/>
      <c r="N123" s="24"/>
      <c r="O123" s="24"/>
      <c r="P123" s="24"/>
      <c r="Q123" s="24"/>
      <c r="R123" s="24"/>
      <c r="S123" s="24"/>
      <c r="T123" s="43"/>
      <c r="U123" s="26"/>
      <c r="V123" s="24"/>
      <c r="W123" s="24"/>
      <c r="X123" s="24"/>
      <c r="Y123" s="24"/>
      <c r="Z123" s="24"/>
      <c r="AA123" s="26"/>
      <c r="AB123" s="24"/>
      <c r="AC123" s="24"/>
      <c r="AD123" s="26"/>
      <c r="AE123" s="24"/>
      <c r="AF123" s="24"/>
      <c r="AG123" s="45"/>
      <c r="AH123" s="45"/>
      <c r="AI123" s="29"/>
    </row>
    <row r="124" spans="1:35" ht="36.75" customHeight="1" x14ac:dyDescent="0.25">
      <c r="A124" s="24"/>
      <c r="B124" s="71"/>
      <c r="C124" s="24"/>
      <c r="D124" s="24"/>
      <c r="E124" s="24"/>
      <c r="F124" s="24"/>
      <c r="G124" s="24"/>
      <c r="H124" s="24"/>
      <c r="I124" s="7" t="s">
        <v>130</v>
      </c>
      <c r="J124" s="7" t="s">
        <v>148</v>
      </c>
      <c r="K124" s="7" t="s">
        <v>132</v>
      </c>
      <c r="L124" s="8">
        <v>25800</v>
      </c>
      <c r="M124" s="24"/>
      <c r="N124" s="24"/>
      <c r="O124" s="24"/>
      <c r="P124" s="24"/>
      <c r="Q124" s="24"/>
      <c r="R124" s="24"/>
      <c r="S124" s="24"/>
      <c r="T124" s="43"/>
      <c r="U124" s="26"/>
      <c r="V124" s="24"/>
      <c r="W124" s="24"/>
      <c r="X124" s="24"/>
      <c r="Y124" s="24"/>
      <c r="Z124" s="24"/>
      <c r="AA124" s="26"/>
      <c r="AB124" s="24"/>
      <c r="AC124" s="24"/>
      <c r="AD124" s="26"/>
      <c r="AE124" s="24"/>
      <c r="AF124" s="24"/>
      <c r="AG124" s="45"/>
      <c r="AH124" s="45"/>
      <c r="AI124" s="29"/>
    </row>
    <row r="125" spans="1:35" ht="39" customHeight="1" x14ac:dyDescent="0.25">
      <c r="A125" s="24" t="s">
        <v>186</v>
      </c>
      <c r="B125" s="24" t="s">
        <v>187</v>
      </c>
      <c r="C125" s="24" t="s">
        <v>127</v>
      </c>
      <c r="D125" s="24" t="s">
        <v>96</v>
      </c>
      <c r="E125" s="24" t="s">
        <v>188</v>
      </c>
      <c r="F125" s="24" t="s">
        <v>98</v>
      </c>
      <c r="G125" s="24" t="s">
        <v>44</v>
      </c>
      <c r="H125" s="24" t="s">
        <v>44</v>
      </c>
      <c r="I125" s="7" t="s">
        <v>58</v>
      </c>
      <c r="J125" s="7" t="s">
        <v>59</v>
      </c>
      <c r="K125" s="7" t="s">
        <v>60</v>
      </c>
      <c r="L125" s="7">
        <v>1</v>
      </c>
      <c r="M125" s="24" t="s">
        <v>48</v>
      </c>
      <c r="N125" s="28" t="s">
        <v>189</v>
      </c>
      <c r="O125" s="24" t="s">
        <v>50</v>
      </c>
      <c r="P125" s="24" t="s">
        <v>51</v>
      </c>
      <c r="Q125" s="24" t="s">
        <v>52</v>
      </c>
      <c r="R125" s="24" t="s">
        <v>53</v>
      </c>
      <c r="S125" s="43">
        <f>T125</f>
        <v>3138304.23</v>
      </c>
      <c r="T125" s="43">
        <v>3138304.23</v>
      </c>
      <c r="U125" s="26">
        <f>T125</f>
        <v>3138304.23</v>
      </c>
      <c r="V125" s="24" t="s">
        <v>54</v>
      </c>
      <c r="W125" s="24" t="s">
        <v>54</v>
      </c>
      <c r="X125" s="24" t="s">
        <v>54</v>
      </c>
      <c r="Y125" s="24" t="s">
        <v>54</v>
      </c>
      <c r="Z125" s="24" t="s">
        <v>54</v>
      </c>
      <c r="AA125" s="26">
        <v>553818.4</v>
      </c>
      <c r="AB125" s="24" t="s">
        <v>55</v>
      </c>
      <c r="AC125" s="24" t="s">
        <v>54</v>
      </c>
      <c r="AD125" s="26">
        <f>U125</f>
        <v>3138304.23</v>
      </c>
      <c r="AE125" s="24" t="s">
        <v>54</v>
      </c>
      <c r="AF125" s="24" t="s">
        <v>54</v>
      </c>
      <c r="AG125" s="45">
        <v>45597</v>
      </c>
      <c r="AH125" s="45">
        <v>45658</v>
      </c>
      <c r="AI125" s="45">
        <v>45617</v>
      </c>
    </row>
    <row r="126" spans="1:35" ht="48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7" t="s">
        <v>99</v>
      </c>
      <c r="J126" s="7" t="s">
        <v>100</v>
      </c>
      <c r="K126" s="7" t="s">
        <v>101</v>
      </c>
      <c r="L126" s="7">
        <v>1</v>
      </c>
      <c r="M126" s="24"/>
      <c r="N126" s="29"/>
      <c r="O126" s="24"/>
      <c r="P126" s="24"/>
      <c r="Q126" s="24"/>
      <c r="R126" s="24"/>
      <c r="S126" s="24"/>
      <c r="T126" s="43"/>
      <c r="U126" s="26"/>
      <c r="V126" s="24"/>
      <c r="W126" s="24"/>
      <c r="X126" s="24"/>
      <c r="Y126" s="24"/>
      <c r="Z126" s="24"/>
      <c r="AA126" s="26"/>
      <c r="AB126" s="24"/>
      <c r="AC126" s="24"/>
      <c r="AD126" s="26"/>
      <c r="AE126" s="24"/>
      <c r="AF126" s="24"/>
      <c r="AG126" s="45"/>
      <c r="AH126" s="45"/>
      <c r="AI126" s="45"/>
    </row>
    <row r="127" spans="1:35" ht="45.7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7" t="s">
        <v>190</v>
      </c>
      <c r="J127" s="7" t="s">
        <v>134</v>
      </c>
      <c r="K127" s="7" t="s">
        <v>135</v>
      </c>
      <c r="L127" s="8">
        <v>3500</v>
      </c>
      <c r="M127" s="24"/>
      <c r="N127" s="29"/>
      <c r="O127" s="24"/>
      <c r="P127" s="24"/>
      <c r="Q127" s="24"/>
      <c r="R127" s="24"/>
      <c r="S127" s="24"/>
      <c r="T127" s="43"/>
      <c r="U127" s="26"/>
      <c r="V127" s="24"/>
      <c r="W127" s="24"/>
      <c r="X127" s="24"/>
      <c r="Y127" s="24"/>
      <c r="Z127" s="24"/>
      <c r="AA127" s="26"/>
      <c r="AB127" s="24"/>
      <c r="AC127" s="24"/>
      <c r="AD127" s="26"/>
      <c r="AE127" s="24"/>
      <c r="AF127" s="24"/>
      <c r="AG127" s="45"/>
      <c r="AH127" s="45"/>
      <c r="AI127" s="45"/>
    </row>
    <row r="128" spans="1:35" ht="39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7" t="s">
        <v>191</v>
      </c>
      <c r="J128" s="7" t="s">
        <v>137</v>
      </c>
      <c r="K128" s="7" t="s">
        <v>192</v>
      </c>
      <c r="L128" s="8">
        <v>3</v>
      </c>
      <c r="M128" s="24"/>
      <c r="N128" s="29"/>
      <c r="O128" s="24"/>
      <c r="P128" s="24"/>
      <c r="Q128" s="24"/>
      <c r="R128" s="24"/>
      <c r="S128" s="24"/>
      <c r="T128" s="43"/>
      <c r="U128" s="26"/>
      <c r="V128" s="24"/>
      <c r="W128" s="24"/>
      <c r="X128" s="24"/>
      <c r="Y128" s="24"/>
      <c r="Z128" s="24"/>
      <c r="AA128" s="26"/>
      <c r="AB128" s="24"/>
      <c r="AC128" s="24"/>
      <c r="AD128" s="26"/>
      <c r="AE128" s="24"/>
      <c r="AF128" s="24"/>
      <c r="AG128" s="45"/>
      <c r="AH128" s="45"/>
      <c r="AI128" s="45"/>
    </row>
    <row r="129" spans="1:35" ht="36.7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7" t="s">
        <v>130</v>
      </c>
      <c r="J129" s="7" t="s">
        <v>148</v>
      </c>
      <c r="K129" s="7" t="s">
        <v>132</v>
      </c>
      <c r="L129" s="8">
        <v>9337</v>
      </c>
      <c r="M129" s="24"/>
      <c r="N129" s="30"/>
      <c r="O129" s="24"/>
      <c r="P129" s="24"/>
      <c r="Q129" s="24"/>
      <c r="R129" s="24"/>
      <c r="S129" s="24"/>
      <c r="T129" s="43"/>
      <c r="U129" s="26"/>
      <c r="V129" s="24"/>
      <c r="W129" s="24"/>
      <c r="X129" s="24"/>
      <c r="Y129" s="24"/>
      <c r="Z129" s="24"/>
      <c r="AA129" s="26"/>
      <c r="AB129" s="24"/>
      <c r="AC129" s="24"/>
      <c r="AD129" s="26"/>
      <c r="AE129" s="24"/>
      <c r="AF129" s="24"/>
      <c r="AG129" s="45"/>
      <c r="AH129" s="45"/>
      <c r="AI129" s="45"/>
    </row>
    <row r="130" spans="1:35" ht="51" customHeight="1" x14ac:dyDescent="0.25">
      <c r="A130" s="28" t="s">
        <v>193</v>
      </c>
      <c r="B130" s="28" t="s">
        <v>194</v>
      </c>
      <c r="C130" s="28" t="s">
        <v>127</v>
      </c>
      <c r="D130" s="28" t="s">
        <v>96</v>
      </c>
      <c r="E130" s="28" t="s">
        <v>195</v>
      </c>
      <c r="F130" s="28" t="s">
        <v>98</v>
      </c>
      <c r="G130" s="28" t="s">
        <v>44</v>
      </c>
      <c r="H130" s="28" t="s">
        <v>44</v>
      </c>
      <c r="I130" s="7" t="s">
        <v>99</v>
      </c>
      <c r="J130" s="7" t="s">
        <v>100</v>
      </c>
      <c r="K130" s="7" t="s">
        <v>101</v>
      </c>
      <c r="L130" s="7">
        <v>0.59</v>
      </c>
      <c r="M130" s="28" t="s">
        <v>48</v>
      </c>
      <c r="N130" s="28" t="s">
        <v>189</v>
      </c>
      <c r="O130" s="28" t="s">
        <v>50</v>
      </c>
      <c r="P130" s="28" t="s">
        <v>51</v>
      </c>
      <c r="Q130" s="28" t="s">
        <v>52</v>
      </c>
      <c r="R130" s="28" t="s">
        <v>53</v>
      </c>
      <c r="S130" s="54">
        <f>T130</f>
        <v>595000</v>
      </c>
      <c r="T130" s="32">
        <v>595000</v>
      </c>
      <c r="U130" s="32">
        <f>T130</f>
        <v>595000</v>
      </c>
      <c r="V130" s="28" t="s">
        <v>54</v>
      </c>
      <c r="W130" s="28" t="s">
        <v>54</v>
      </c>
      <c r="X130" s="28" t="s">
        <v>54</v>
      </c>
      <c r="Y130" s="28" t="s">
        <v>54</v>
      </c>
      <c r="Z130" s="28" t="s">
        <v>54</v>
      </c>
      <c r="AA130" s="32">
        <v>105000</v>
      </c>
      <c r="AB130" s="28" t="s">
        <v>55</v>
      </c>
      <c r="AC130" s="28" t="s">
        <v>54</v>
      </c>
      <c r="AD130" s="32">
        <f>U130</f>
        <v>595000</v>
      </c>
      <c r="AE130" s="28" t="s">
        <v>54</v>
      </c>
      <c r="AF130" s="28" t="s">
        <v>54</v>
      </c>
      <c r="AG130" s="50">
        <v>45689</v>
      </c>
      <c r="AH130" s="50">
        <v>45748</v>
      </c>
      <c r="AI130" s="47">
        <v>45700</v>
      </c>
    </row>
    <row r="131" spans="1:35" ht="30.7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7" t="s">
        <v>130</v>
      </c>
      <c r="J131" s="7" t="s">
        <v>148</v>
      </c>
      <c r="K131" s="7" t="s">
        <v>132</v>
      </c>
      <c r="L131" s="7">
        <v>5926.5</v>
      </c>
      <c r="M131" s="29"/>
      <c r="N131" s="29"/>
      <c r="O131" s="29"/>
      <c r="P131" s="29"/>
      <c r="Q131" s="29"/>
      <c r="R131" s="29"/>
      <c r="S131" s="29"/>
      <c r="T131" s="33"/>
      <c r="U131" s="33"/>
      <c r="V131" s="29"/>
      <c r="W131" s="29"/>
      <c r="X131" s="29"/>
      <c r="Y131" s="29"/>
      <c r="Z131" s="29"/>
      <c r="AA131" s="33"/>
      <c r="AB131" s="29"/>
      <c r="AC131" s="29"/>
      <c r="AD131" s="33"/>
      <c r="AE131" s="29"/>
      <c r="AF131" s="29"/>
      <c r="AG131" s="51"/>
      <c r="AH131" s="51"/>
      <c r="AI131" s="29"/>
    </row>
    <row r="132" spans="1:35" ht="33.7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7" t="s">
        <v>58</v>
      </c>
      <c r="J132" s="7" t="s">
        <v>59</v>
      </c>
      <c r="K132" s="7" t="s">
        <v>60</v>
      </c>
      <c r="L132" s="7">
        <v>1</v>
      </c>
      <c r="M132" s="29"/>
      <c r="N132" s="30"/>
      <c r="O132" s="29"/>
      <c r="P132" s="29"/>
      <c r="Q132" s="30"/>
      <c r="R132" s="29"/>
      <c r="S132" s="29"/>
      <c r="T132" s="33"/>
      <c r="U132" s="33"/>
      <c r="V132" s="29"/>
      <c r="W132" s="29"/>
      <c r="X132" s="29"/>
      <c r="Y132" s="29"/>
      <c r="Z132" s="29"/>
      <c r="AA132" s="33"/>
      <c r="AB132" s="29"/>
      <c r="AC132" s="29"/>
      <c r="AD132" s="33"/>
      <c r="AE132" s="29"/>
      <c r="AF132" s="29"/>
      <c r="AG132" s="51"/>
      <c r="AH132" s="51"/>
      <c r="AI132" s="30"/>
    </row>
    <row r="133" spans="1:35" ht="37.5" customHeight="1" x14ac:dyDescent="0.25">
      <c r="A133" s="28" t="s">
        <v>196</v>
      </c>
      <c r="B133" s="28" t="s">
        <v>197</v>
      </c>
      <c r="C133" s="28" t="s">
        <v>127</v>
      </c>
      <c r="D133" s="28" t="s">
        <v>96</v>
      </c>
      <c r="E133" s="28" t="s">
        <v>198</v>
      </c>
      <c r="F133" s="28" t="s">
        <v>98</v>
      </c>
      <c r="G133" s="28" t="s">
        <v>44</v>
      </c>
      <c r="H133" s="28" t="s">
        <v>44</v>
      </c>
      <c r="I133" s="7" t="s">
        <v>99</v>
      </c>
      <c r="J133" s="7" t="s">
        <v>100</v>
      </c>
      <c r="K133" s="7" t="s">
        <v>101</v>
      </c>
      <c r="L133" s="19">
        <v>0.6</v>
      </c>
      <c r="M133" s="28" t="s">
        <v>48</v>
      </c>
      <c r="N133" s="28" t="s">
        <v>189</v>
      </c>
      <c r="O133" s="28" t="s">
        <v>50</v>
      </c>
      <c r="P133" s="28" t="s">
        <v>51</v>
      </c>
      <c r="Q133" s="28" t="s">
        <v>52</v>
      </c>
      <c r="R133" s="28" t="s">
        <v>53</v>
      </c>
      <c r="S133" s="54">
        <f>T133+T136+T139</f>
        <v>1224000</v>
      </c>
      <c r="T133" s="32">
        <v>149600</v>
      </c>
      <c r="U133" s="32">
        <f>T133</f>
        <v>149600</v>
      </c>
      <c r="V133" s="28" t="s">
        <v>54</v>
      </c>
      <c r="W133" s="28" t="s">
        <v>54</v>
      </c>
      <c r="X133" s="28" t="s">
        <v>54</v>
      </c>
      <c r="Y133" s="28" t="s">
        <v>54</v>
      </c>
      <c r="Z133" s="28" t="s">
        <v>54</v>
      </c>
      <c r="AA133" s="32">
        <v>26400</v>
      </c>
      <c r="AB133" s="28" t="s">
        <v>55</v>
      </c>
      <c r="AC133" s="28" t="s">
        <v>54</v>
      </c>
      <c r="AD133" s="32">
        <f>U133</f>
        <v>149600</v>
      </c>
      <c r="AE133" s="35" t="s">
        <v>54</v>
      </c>
      <c r="AF133" s="35" t="s">
        <v>54</v>
      </c>
      <c r="AG133" s="35">
        <v>46174</v>
      </c>
      <c r="AH133" s="35">
        <v>46235</v>
      </c>
      <c r="AI133" s="35"/>
    </row>
    <row r="134" spans="1:35" ht="33.7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7" t="s">
        <v>58</v>
      </c>
      <c r="J134" s="7" t="s">
        <v>59</v>
      </c>
      <c r="K134" s="7" t="s">
        <v>60</v>
      </c>
      <c r="L134" s="7">
        <v>1</v>
      </c>
      <c r="M134" s="29"/>
      <c r="N134" s="29"/>
      <c r="O134" s="29"/>
      <c r="P134" s="29"/>
      <c r="Q134" s="29"/>
      <c r="R134" s="29"/>
      <c r="S134" s="29"/>
      <c r="T134" s="33"/>
      <c r="U134" s="33"/>
      <c r="V134" s="29"/>
      <c r="W134" s="29"/>
      <c r="X134" s="29"/>
      <c r="Y134" s="29"/>
      <c r="Z134" s="29"/>
      <c r="AA134" s="33"/>
      <c r="AB134" s="29"/>
      <c r="AC134" s="29"/>
      <c r="AD134" s="33"/>
      <c r="AE134" s="36"/>
      <c r="AF134" s="36"/>
      <c r="AG134" s="36"/>
      <c r="AH134" s="36"/>
      <c r="AI134" s="36"/>
    </row>
    <row r="135" spans="1:35" ht="43.5" customHeight="1" x14ac:dyDescent="0.25">
      <c r="A135" s="29"/>
      <c r="B135" s="29"/>
      <c r="C135" s="29"/>
      <c r="D135" s="29"/>
      <c r="E135" s="30"/>
      <c r="F135" s="29"/>
      <c r="G135" s="29"/>
      <c r="H135" s="29"/>
      <c r="I135" s="7" t="s">
        <v>130</v>
      </c>
      <c r="J135" s="7" t="s">
        <v>148</v>
      </c>
      <c r="K135" s="7" t="s">
        <v>132</v>
      </c>
      <c r="L135" s="11">
        <v>5000</v>
      </c>
      <c r="M135" s="29"/>
      <c r="N135" s="29"/>
      <c r="O135" s="29"/>
      <c r="P135" s="29"/>
      <c r="Q135" s="29"/>
      <c r="R135" s="29"/>
      <c r="S135" s="29"/>
      <c r="T135" s="34"/>
      <c r="U135" s="34"/>
      <c r="V135" s="29"/>
      <c r="W135" s="29"/>
      <c r="X135" s="29"/>
      <c r="Y135" s="29"/>
      <c r="Z135" s="29"/>
      <c r="AA135" s="34"/>
      <c r="AB135" s="29"/>
      <c r="AC135" s="29"/>
      <c r="AD135" s="34"/>
      <c r="AE135" s="36"/>
      <c r="AF135" s="36"/>
      <c r="AG135" s="36"/>
      <c r="AH135" s="36"/>
      <c r="AI135" s="36"/>
    </row>
    <row r="136" spans="1:35" ht="47.25" customHeight="1" x14ac:dyDescent="0.25">
      <c r="A136" s="29"/>
      <c r="B136" s="29"/>
      <c r="C136" s="29"/>
      <c r="D136" s="29"/>
      <c r="E136" s="28" t="s">
        <v>199</v>
      </c>
      <c r="F136" s="29"/>
      <c r="G136" s="29"/>
      <c r="H136" s="29"/>
      <c r="I136" s="7" t="s">
        <v>99</v>
      </c>
      <c r="J136" s="7" t="s">
        <v>100</v>
      </c>
      <c r="K136" s="7" t="s">
        <v>101</v>
      </c>
      <c r="L136" s="7">
        <v>3</v>
      </c>
      <c r="M136" s="29"/>
      <c r="N136" s="29"/>
      <c r="O136" s="29"/>
      <c r="P136" s="29"/>
      <c r="Q136" s="29"/>
      <c r="R136" s="29"/>
      <c r="S136" s="29"/>
      <c r="T136" s="32">
        <v>799850</v>
      </c>
      <c r="U136" s="32">
        <f>T136</f>
        <v>799850</v>
      </c>
      <c r="V136" s="29"/>
      <c r="W136" s="29"/>
      <c r="X136" s="29"/>
      <c r="Y136" s="29"/>
      <c r="Z136" s="29"/>
      <c r="AA136" s="32">
        <v>141150</v>
      </c>
      <c r="AB136" s="29"/>
      <c r="AC136" s="29"/>
      <c r="AD136" s="32">
        <f>U136</f>
        <v>799850</v>
      </c>
      <c r="AE136" s="36"/>
      <c r="AF136" s="36"/>
      <c r="AG136" s="36"/>
      <c r="AH136" s="36"/>
      <c r="AI136" s="36"/>
    </row>
    <row r="137" spans="1:35" ht="38.2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7" t="s">
        <v>130</v>
      </c>
      <c r="J137" s="7" t="s">
        <v>148</v>
      </c>
      <c r="K137" s="7" t="s">
        <v>132</v>
      </c>
      <c r="L137" s="7">
        <v>27500</v>
      </c>
      <c r="M137" s="29"/>
      <c r="N137" s="29"/>
      <c r="O137" s="29"/>
      <c r="P137" s="29"/>
      <c r="Q137" s="29"/>
      <c r="R137" s="29"/>
      <c r="S137" s="29"/>
      <c r="T137" s="33"/>
      <c r="U137" s="33"/>
      <c r="V137" s="29"/>
      <c r="W137" s="29"/>
      <c r="X137" s="29"/>
      <c r="Y137" s="29"/>
      <c r="Z137" s="29"/>
      <c r="AA137" s="33"/>
      <c r="AB137" s="29"/>
      <c r="AC137" s="29"/>
      <c r="AD137" s="33"/>
      <c r="AE137" s="36"/>
      <c r="AF137" s="36"/>
      <c r="AG137" s="36"/>
      <c r="AH137" s="36"/>
      <c r="AI137" s="36"/>
    </row>
    <row r="138" spans="1:35" ht="37.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4" t="s">
        <v>58</v>
      </c>
      <c r="J138" s="4" t="s">
        <v>59</v>
      </c>
      <c r="K138" s="4" t="s">
        <v>60</v>
      </c>
      <c r="L138" s="4">
        <v>1</v>
      </c>
      <c r="M138" s="29"/>
      <c r="N138" s="29"/>
      <c r="O138" s="29"/>
      <c r="P138" s="29"/>
      <c r="Q138" s="29"/>
      <c r="R138" s="29"/>
      <c r="S138" s="29"/>
      <c r="T138" s="33"/>
      <c r="U138" s="33"/>
      <c r="V138" s="29"/>
      <c r="W138" s="29"/>
      <c r="X138" s="29"/>
      <c r="Y138" s="29"/>
      <c r="Z138" s="29"/>
      <c r="AA138" s="33"/>
      <c r="AB138" s="29"/>
      <c r="AC138" s="29"/>
      <c r="AD138" s="33"/>
      <c r="AE138" s="36"/>
      <c r="AF138" s="36"/>
      <c r="AG138" s="36"/>
      <c r="AH138" s="36"/>
      <c r="AI138" s="36"/>
    </row>
    <row r="139" spans="1:35" ht="48" customHeight="1" x14ac:dyDescent="0.25">
      <c r="A139" s="29"/>
      <c r="B139" s="29"/>
      <c r="C139" s="29"/>
      <c r="D139" s="29"/>
      <c r="E139" s="28" t="s">
        <v>200</v>
      </c>
      <c r="F139" s="29"/>
      <c r="G139" s="29"/>
      <c r="H139" s="29"/>
      <c r="I139" s="7" t="s">
        <v>99</v>
      </c>
      <c r="J139" s="7" t="s">
        <v>100</v>
      </c>
      <c r="K139" s="7" t="s">
        <v>101</v>
      </c>
      <c r="L139" s="7">
        <v>1.5679000000000001</v>
      </c>
      <c r="M139" s="29"/>
      <c r="N139" s="29"/>
      <c r="O139" s="29"/>
      <c r="P139" s="29"/>
      <c r="Q139" s="29"/>
      <c r="R139" s="29"/>
      <c r="S139" s="29"/>
      <c r="T139" s="54">
        <v>274550</v>
      </c>
      <c r="U139" s="32">
        <f>T139</f>
        <v>274550</v>
      </c>
      <c r="V139" s="29"/>
      <c r="W139" s="29"/>
      <c r="X139" s="29"/>
      <c r="Y139" s="29"/>
      <c r="Z139" s="29"/>
      <c r="AA139" s="32">
        <v>48450</v>
      </c>
      <c r="AB139" s="29"/>
      <c r="AC139" s="29"/>
      <c r="AD139" s="32">
        <f>U139</f>
        <v>274550</v>
      </c>
      <c r="AE139" s="36"/>
      <c r="AF139" s="36"/>
      <c r="AG139" s="36"/>
      <c r="AH139" s="36"/>
      <c r="AI139" s="36"/>
    </row>
    <row r="140" spans="1:35" ht="36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7" t="s">
        <v>58</v>
      </c>
      <c r="J140" s="7" t="s">
        <v>59</v>
      </c>
      <c r="K140" s="7" t="s">
        <v>60</v>
      </c>
      <c r="L140" s="7">
        <v>1</v>
      </c>
      <c r="M140" s="29"/>
      <c r="N140" s="29"/>
      <c r="O140" s="29"/>
      <c r="P140" s="29"/>
      <c r="Q140" s="29"/>
      <c r="R140" s="29"/>
      <c r="S140" s="29"/>
      <c r="T140" s="55"/>
      <c r="U140" s="33"/>
      <c r="V140" s="29"/>
      <c r="W140" s="29"/>
      <c r="X140" s="29"/>
      <c r="Y140" s="29"/>
      <c r="Z140" s="29"/>
      <c r="AA140" s="33"/>
      <c r="AB140" s="29"/>
      <c r="AC140" s="29"/>
      <c r="AD140" s="33"/>
      <c r="AE140" s="36"/>
      <c r="AF140" s="36"/>
      <c r="AG140" s="36"/>
      <c r="AH140" s="36"/>
      <c r="AI140" s="36"/>
    </row>
    <row r="141" spans="1:35" ht="28.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7" t="s">
        <v>130</v>
      </c>
      <c r="J141" s="7" t="s">
        <v>148</v>
      </c>
      <c r="K141" s="7" t="s">
        <v>132</v>
      </c>
      <c r="L141" s="8">
        <v>15679</v>
      </c>
      <c r="M141" s="30"/>
      <c r="N141" s="30"/>
      <c r="O141" s="30"/>
      <c r="P141" s="30"/>
      <c r="Q141" s="30"/>
      <c r="R141" s="30"/>
      <c r="S141" s="30"/>
      <c r="T141" s="55"/>
      <c r="U141" s="34"/>
      <c r="V141" s="30"/>
      <c r="W141" s="30"/>
      <c r="X141" s="30"/>
      <c r="Y141" s="30"/>
      <c r="Z141" s="30"/>
      <c r="AA141" s="34"/>
      <c r="AB141" s="30"/>
      <c r="AC141" s="30"/>
      <c r="AD141" s="34"/>
      <c r="AE141" s="37"/>
      <c r="AF141" s="37"/>
      <c r="AG141" s="37"/>
      <c r="AH141" s="37"/>
      <c r="AI141" s="37"/>
    </row>
    <row r="142" spans="1:35" ht="46.5" customHeight="1" x14ac:dyDescent="0.25">
      <c r="A142" s="48" t="s">
        <v>201</v>
      </c>
      <c r="B142" s="99" t="s">
        <v>202</v>
      </c>
      <c r="C142" s="48" t="s">
        <v>127</v>
      </c>
      <c r="D142" s="48" t="s">
        <v>96</v>
      </c>
      <c r="E142" s="28" t="s">
        <v>203</v>
      </c>
      <c r="F142" s="48" t="s">
        <v>98</v>
      </c>
      <c r="G142" s="48" t="s">
        <v>44</v>
      </c>
      <c r="H142" s="48" t="s">
        <v>44</v>
      </c>
      <c r="I142" s="7" t="s">
        <v>99</v>
      </c>
      <c r="J142" s="7" t="s">
        <v>100</v>
      </c>
      <c r="K142" s="7" t="s">
        <v>101</v>
      </c>
      <c r="L142" s="8">
        <v>27</v>
      </c>
      <c r="M142" s="48" t="s">
        <v>48</v>
      </c>
      <c r="N142" s="48" t="s">
        <v>189</v>
      </c>
      <c r="O142" s="48" t="s">
        <v>50</v>
      </c>
      <c r="P142" s="48" t="s">
        <v>51</v>
      </c>
      <c r="Q142" s="48" t="s">
        <v>52</v>
      </c>
      <c r="R142" s="48" t="s">
        <v>53</v>
      </c>
      <c r="S142" s="52">
        <f>T142</f>
        <v>1105000</v>
      </c>
      <c r="T142" s="54">
        <v>1105000</v>
      </c>
      <c r="U142" s="32">
        <f>T142</f>
        <v>1105000</v>
      </c>
      <c r="V142" s="48" t="s">
        <v>54</v>
      </c>
      <c r="W142" s="48" t="s">
        <v>54</v>
      </c>
      <c r="X142" s="48" t="s">
        <v>54</v>
      </c>
      <c r="Y142" s="48" t="s">
        <v>54</v>
      </c>
      <c r="Z142" s="48" t="s">
        <v>54</v>
      </c>
      <c r="AA142" s="32">
        <v>195000</v>
      </c>
      <c r="AB142" s="48" t="s">
        <v>55</v>
      </c>
      <c r="AC142" s="48" t="s">
        <v>54</v>
      </c>
      <c r="AD142" s="32">
        <f>U142</f>
        <v>1105000</v>
      </c>
      <c r="AE142" s="48" t="s">
        <v>54</v>
      </c>
      <c r="AF142" s="48" t="s">
        <v>54</v>
      </c>
      <c r="AG142" s="50">
        <v>45717</v>
      </c>
      <c r="AH142" s="50">
        <v>45778</v>
      </c>
      <c r="AI142" s="47">
        <v>45726</v>
      </c>
    </row>
    <row r="143" spans="1:35" ht="33" customHeight="1" x14ac:dyDescent="0.25">
      <c r="A143" s="49"/>
      <c r="B143" s="100"/>
      <c r="C143" s="49"/>
      <c r="D143" s="49"/>
      <c r="E143" s="29"/>
      <c r="F143" s="49"/>
      <c r="G143" s="49"/>
      <c r="H143" s="49"/>
      <c r="I143" s="7" t="s">
        <v>58</v>
      </c>
      <c r="J143" s="7" t="s">
        <v>59</v>
      </c>
      <c r="K143" s="7" t="s">
        <v>60</v>
      </c>
      <c r="L143" s="7">
        <v>1</v>
      </c>
      <c r="M143" s="49"/>
      <c r="N143" s="49"/>
      <c r="O143" s="49"/>
      <c r="P143" s="49"/>
      <c r="Q143" s="49"/>
      <c r="R143" s="49"/>
      <c r="S143" s="53"/>
      <c r="T143" s="55"/>
      <c r="U143" s="33"/>
      <c r="V143" s="49"/>
      <c r="W143" s="49"/>
      <c r="X143" s="49"/>
      <c r="Y143" s="49"/>
      <c r="Z143" s="49"/>
      <c r="AA143" s="33"/>
      <c r="AB143" s="49"/>
      <c r="AC143" s="49"/>
      <c r="AD143" s="33"/>
      <c r="AE143" s="49"/>
      <c r="AF143" s="49"/>
      <c r="AG143" s="51"/>
      <c r="AH143" s="51"/>
      <c r="AI143" s="29"/>
    </row>
    <row r="144" spans="1:35" ht="35.25" customHeight="1" x14ac:dyDescent="0.25">
      <c r="A144" s="49"/>
      <c r="B144" s="100"/>
      <c r="C144" s="49"/>
      <c r="D144" s="49"/>
      <c r="E144" s="29"/>
      <c r="F144" s="49"/>
      <c r="G144" s="49"/>
      <c r="H144" s="49"/>
      <c r="I144" s="4" t="s">
        <v>130</v>
      </c>
      <c r="J144" s="4" t="s">
        <v>148</v>
      </c>
      <c r="K144" s="4" t="s">
        <v>132</v>
      </c>
      <c r="L144" s="9">
        <v>270000</v>
      </c>
      <c r="M144" s="49"/>
      <c r="N144" s="49"/>
      <c r="O144" s="49"/>
      <c r="P144" s="49"/>
      <c r="Q144" s="49"/>
      <c r="R144" s="49"/>
      <c r="S144" s="53"/>
      <c r="T144" s="55"/>
      <c r="U144" s="33"/>
      <c r="V144" s="49"/>
      <c r="W144" s="49"/>
      <c r="X144" s="49"/>
      <c r="Y144" s="49"/>
      <c r="Z144" s="49"/>
      <c r="AA144" s="33"/>
      <c r="AB144" s="49"/>
      <c r="AC144" s="49"/>
      <c r="AD144" s="33"/>
      <c r="AE144" s="49"/>
      <c r="AF144" s="49"/>
      <c r="AG144" s="51"/>
      <c r="AH144" s="51"/>
      <c r="AI144" s="29"/>
    </row>
    <row r="145" spans="1:39" ht="36" customHeight="1" x14ac:dyDescent="0.25">
      <c r="A145" s="44" t="s">
        <v>204</v>
      </c>
      <c r="B145" s="101" t="s">
        <v>205</v>
      </c>
      <c r="C145" s="44" t="s">
        <v>127</v>
      </c>
      <c r="D145" s="44" t="s">
        <v>96</v>
      </c>
      <c r="E145" s="24" t="s">
        <v>236</v>
      </c>
      <c r="F145" s="44" t="s">
        <v>98</v>
      </c>
      <c r="G145" s="44" t="s">
        <v>44</v>
      </c>
      <c r="H145" s="44" t="s">
        <v>44</v>
      </c>
      <c r="I145" s="7" t="s">
        <v>58</v>
      </c>
      <c r="J145" s="7" t="s">
        <v>59</v>
      </c>
      <c r="K145" s="7" t="s">
        <v>60</v>
      </c>
      <c r="L145" s="7">
        <v>1</v>
      </c>
      <c r="M145" s="44" t="s">
        <v>48</v>
      </c>
      <c r="N145" s="44" t="s">
        <v>189</v>
      </c>
      <c r="O145" s="44" t="s">
        <v>50</v>
      </c>
      <c r="P145" s="44" t="s">
        <v>51</v>
      </c>
      <c r="Q145" s="44" t="s">
        <v>52</v>
      </c>
      <c r="R145" s="44" t="s">
        <v>53</v>
      </c>
      <c r="S145" s="46">
        <f>T145</f>
        <v>1475000</v>
      </c>
      <c r="T145" s="43">
        <v>1475000</v>
      </c>
      <c r="U145" s="26">
        <f>T145</f>
        <v>1475000</v>
      </c>
      <c r="V145" s="44" t="s">
        <v>54</v>
      </c>
      <c r="W145" s="44" t="s">
        <v>54</v>
      </c>
      <c r="X145" s="44" t="s">
        <v>54</v>
      </c>
      <c r="Y145" s="44" t="s">
        <v>54</v>
      </c>
      <c r="Z145" s="44" t="s">
        <v>54</v>
      </c>
      <c r="AA145" s="26">
        <v>260295</v>
      </c>
      <c r="AB145" s="44" t="s">
        <v>55</v>
      </c>
      <c r="AC145" s="44" t="s">
        <v>54</v>
      </c>
      <c r="AD145" s="26">
        <f>U145</f>
        <v>1475000</v>
      </c>
      <c r="AE145" s="44" t="s">
        <v>54</v>
      </c>
      <c r="AF145" s="44" t="s">
        <v>54</v>
      </c>
      <c r="AG145" s="45">
        <v>45809</v>
      </c>
      <c r="AH145" s="45">
        <v>45870</v>
      </c>
      <c r="AI145" s="38">
        <v>45818</v>
      </c>
    </row>
    <row r="146" spans="1:39" ht="42" customHeight="1" x14ac:dyDescent="0.25">
      <c r="A146" s="44"/>
      <c r="B146" s="101"/>
      <c r="C146" s="44"/>
      <c r="D146" s="44"/>
      <c r="E146" s="24"/>
      <c r="F146" s="44"/>
      <c r="G146" s="44"/>
      <c r="H146" s="44"/>
      <c r="I146" s="7" t="s">
        <v>99</v>
      </c>
      <c r="J146" s="7" t="s">
        <v>100</v>
      </c>
      <c r="K146" s="7" t="s">
        <v>101</v>
      </c>
      <c r="L146" s="7">
        <v>0.91510000000000002</v>
      </c>
      <c r="M146" s="44"/>
      <c r="N146" s="44"/>
      <c r="O146" s="44"/>
      <c r="P146" s="44"/>
      <c r="Q146" s="44"/>
      <c r="R146" s="44"/>
      <c r="S146" s="46"/>
      <c r="T146" s="43"/>
      <c r="U146" s="26"/>
      <c r="V146" s="44"/>
      <c r="W146" s="44"/>
      <c r="X146" s="44"/>
      <c r="Y146" s="44"/>
      <c r="Z146" s="44"/>
      <c r="AA146" s="26"/>
      <c r="AB146" s="44"/>
      <c r="AC146" s="44"/>
      <c r="AD146" s="26"/>
      <c r="AE146" s="44"/>
      <c r="AF146" s="44"/>
      <c r="AG146" s="45"/>
      <c r="AH146" s="45"/>
      <c r="AI146" s="24"/>
    </row>
    <row r="147" spans="1:39" ht="31.5" customHeight="1" x14ac:dyDescent="0.25">
      <c r="A147" s="44"/>
      <c r="B147" s="101"/>
      <c r="C147" s="44"/>
      <c r="D147" s="44"/>
      <c r="E147" s="24"/>
      <c r="F147" s="44"/>
      <c r="G147" s="44"/>
      <c r="H147" s="44"/>
      <c r="I147" s="7" t="s">
        <v>130</v>
      </c>
      <c r="J147" s="7" t="s">
        <v>148</v>
      </c>
      <c r="K147" s="7" t="s">
        <v>132</v>
      </c>
      <c r="L147" s="8">
        <v>9151</v>
      </c>
      <c r="M147" s="44"/>
      <c r="N147" s="44"/>
      <c r="O147" s="44"/>
      <c r="P147" s="44"/>
      <c r="Q147" s="44"/>
      <c r="R147" s="44"/>
      <c r="S147" s="46"/>
      <c r="T147" s="43"/>
      <c r="U147" s="26"/>
      <c r="V147" s="44"/>
      <c r="W147" s="44"/>
      <c r="X147" s="44"/>
      <c r="Y147" s="44"/>
      <c r="Z147" s="44"/>
      <c r="AA147" s="26"/>
      <c r="AB147" s="44"/>
      <c r="AC147" s="44"/>
      <c r="AD147" s="26"/>
      <c r="AE147" s="44"/>
      <c r="AF147" s="44"/>
      <c r="AG147" s="45"/>
      <c r="AH147" s="45"/>
      <c r="AI147" s="24"/>
    </row>
    <row r="148" spans="1:39" ht="38.25" customHeight="1" x14ac:dyDescent="0.25">
      <c r="A148" s="44"/>
      <c r="B148" s="101"/>
      <c r="C148" s="44"/>
      <c r="D148" s="44"/>
      <c r="E148" s="24"/>
      <c r="F148" s="44"/>
      <c r="G148" s="44"/>
      <c r="H148" s="44"/>
      <c r="I148" s="7" t="s">
        <v>133</v>
      </c>
      <c r="J148" s="7" t="s">
        <v>232</v>
      </c>
      <c r="K148" s="7" t="s">
        <v>135</v>
      </c>
      <c r="L148" s="7">
        <v>300</v>
      </c>
      <c r="M148" s="44"/>
      <c r="N148" s="44"/>
      <c r="O148" s="44"/>
      <c r="P148" s="44"/>
      <c r="Q148" s="44"/>
      <c r="R148" s="44"/>
      <c r="S148" s="46"/>
      <c r="T148" s="43"/>
      <c r="U148" s="26"/>
      <c r="V148" s="44"/>
      <c r="W148" s="44"/>
      <c r="X148" s="44"/>
      <c r="Y148" s="44"/>
      <c r="Z148" s="44"/>
      <c r="AA148" s="26"/>
      <c r="AB148" s="44"/>
      <c r="AC148" s="44"/>
      <c r="AD148" s="26"/>
      <c r="AE148" s="44"/>
      <c r="AF148" s="44"/>
      <c r="AG148" s="45"/>
      <c r="AH148" s="45"/>
      <c r="AI148" s="24"/>
    </row>
    <row r="149" spans="1:39" ht="30" customHeight="1" x14ac:dyDescent="0.25">
      <c r="A149" s="44"/>
      <c r="B149" s="101"/>
      <c r="C149" s="44"/>
      <c r="D149" s="44"/>
      <c r="E149" s="24"/>
      <c r="F149" s="44"/>
      <c r="G149" s="44"/>
      <c r="H149" s="44"/>
      <c r="I149" s="7" t="s">
        <v>191</v>
      </c>
      <c r="J149" s="7" t="s">
        <v>234</v>
      </c>
      <c r="K149" s="7" t="s">
        <v>233</v>
      </c>
      <c r="L149" s="8">
        <v>0.36</v>
      </c>
      <c r="M149" s="44"/>
      <c r="N149" s="44"/>
      <c r="O149" s="44"/>
      <c r="P149" s="44"/>
      <c r="Q149" s="44"/>
      <c r="R149" s="44"/>
      <c r="S149" s="46"/>
      <c r="T149" s="43"/>
      <c r="U149" s="26"/>
      <c r="V149" s="44"/>
      <c r="W149" s="44"/>
      <c r="X149" s="44"/>
      <c r="Y149" s="44"/>
      <c r="Z149" s="44"/>
      <c r="AA149" s="26"/>
      <c r="AB149" s="44"/>
      <c r="AC149" s="44"/>
      <c r="AD149" s="26"/>
      <c r="AE149" s="44"/>
      <c r="AF149" s="44"/>
      <c r="AG149" s="45"/>
      <c r="AH149" s="45"/>
      <c r="AI149" s="24"/>
    </row>
    <row r="150" spans="1:39" x14ac:dyDescent="0.25">
      <c r="A150" s="24" t="s">
        <v>206</v>
      </c>
      <c r="B150" s="24" t="s">
        <v>207</v>
      </c>
      <c r="C150" s="28" t="s">
        <v>208</v>
      </c>
      <c r="D150" s="28" t="s">
        <v>41</v>
      </c>
      <c r="E150" s="24" t="s">
        <v>235</v>
      </c>
      <c r="F150" s="24" t="s">
        <v>98</v>
      </c>
      <c r="G150" s="24" t="s">
        <v>44</v>
      </c>
      <c r="H150" s="24" t="s">
        <v>44</v>
      </c>
      <c r="I150" s="28" t="s">
        <v>58</v>
      </c>
      <c r="J150" s="28" t="s">
        <v>59</v>
      </c>
      <c r="K150" s="28" t="s">
        <v>60</v>
      </c>
      <c r="L150" s="28">
        <v>1</v>
      </c>
      <c r="M150" s="24" t="s">
        <v>48</v>
      </c>
      <c r="N150" s="24" t="s">
        <v>209</v>
      </c>
      <c r="O150" s="24" t="s">
        <v>50</v>
      </c>
      <c r="P150" s="24" t="s">
        <v>51</v>
      </c>
      <c r="Q150" s="24" t="s">
        <v>52</v>
      </c>
      <c r="R150" s="24" t="s">
        <v>53</v>
      </c>
      <c r="S150" s="43">
        <v>1530000</v>
      </c>
      <c r="T150" s="43">
        <v>1530000</v>
      </c>
      <c r="U150" s="43">
        <v>1530000</v>
      </c>
      <c r="V150" s="24" t="s">
        <v>54</v>
      </c>
      <c r="W150" s="24" t="s">
        <v>54</v>
      </c>
      <c r="X150" s="24" t="s">
        <v>54</v>
      </c>
      <c r="Y150" s="24" t="s">
        <v>54</v>
      </c>
      <c r="Z150" s="24" t="s">
        <v>54</v>
      </c>
      <c r="AA150" s="26">
        <v>270000</v>
      </c>
      <c r="AB150" s="24" t="s">
        <v>55</v>
      </c>
      <c r="AC150" s="24" t="s">
        <v>54</v>
      </c>
      <c r="AD150" s="26">
        <f>U150</f>
        <v>1530000</v>
      </c>
      <c r="AE150" s="24" t="s">
        <v>54</v>
      </c>
      <c r="AF150" s="24" t="s">
        <v>54</v>
      </c>
      <c r="AG150" s="39">
        <v>45627</v>
      </c>
      <c r="AH150" s="39">
        <v>45689</v>
      </c>
      <c r="AI150" s="38">
        <v>45635</v>
      </c>
    </row>
    <row r="151" spans="1:39" x14ac:dyDescent="0.25">
      <c r="A151" s="24"/>
      <c r="B151" s="24"/>
      <c r="C151" s="29"/>
      <c r="D151" s="29"/>
      <c r="E151" s="24"/>
      <c r="F151" s="24"/>
      <c r="G151" s="24"/>
      <c r="H151" s="24"/>
      <c r="I151" s="30"/>
      <c r="J151" s="30" t="s">
        <v>59</v>
      </c>
      <c r="K151" s="30" t="s">
        <v>60</v>
      </c>
      <c r="L151" s="30">
        <v>1</v>
      </c>
      <c r="M151" s="24"/>
      <c r="N151" s="24"/>
      <c r="O151" s="24"/>
      <c r="P151" s="24"/>
      <c r="Q151" s="24"/>
      <c r="R151" s="24"/>
      <c r="S151" s="26"/>
      <c r="T151" s="26"/>
      <c r="U151" s="26"/>
      <c r="V151" s="24"/>
      <c r="W151" s="24"/>
      <c r="X151" s="24"/>
      <c r="Y151" s="24"/>
      <c r="Z151" s="24"/>
      <c r="AA151" s="26"/>
      <c r="AB151" s="24"/>
      <c r="AC151" s="24"/>
      <c r="AD151" s="26"/>
      <c r="AE151" s="24"/>
      <c r="AF151" s="24"/>
      <c r="AG151" s="39"/>
      <c r="AH151" s="39"/>
      <c r="AI151" s="24"/>
    </row>
    <row r="152" spans="1:39" ht="26.25" customHeight="1" x14ac:dyDescent="0.25">
      <c r="A152" s="24"/>
      <c r="B152" s="24"/>
      <c r="C152" s="30"/>
      <c r="D152" s="30"/>
      <c r="E152" s="24"/>
      <c r="F152" s="24"/>
      <c r="G152" s="24"/>
      <c r="H152" s="24"/>
      <c r="I152" s="7" t="s">
        <v>210</v>
      </c>
      <c r="J152" s="7" t="s">
        <v>62</v>
      </c>
      <c r="K152" s="7" t="s">
        <v>108</v>
      </c>
      <c r="L152" s="11">
        <v>20000</v>
      </c>
      <c r="M152" s="24"/>
      <c r="N152" s="24"/>
      <c r="O152" s="24"/>
      <c r="P152" s="24"/>
      <c r="Q152" s="24"/>
      <c r="R152" s="24"/>
      <c r="S152" s="26"/>
      <c r="T152" s="26"/>
      <c r="U152" s="26"/>
      <c r="V152" s="24"/>
      <c r="W152" s="24"/>
      <c r="X152" s="24"/>
      <c r="Y152" s="24"/>
      <c r="Z152" s="24"/>
      <c r="AA152" s="26"/>
      <c r="AB152" s="24"/>
      <c r="AC152" s="24"/>
      <c r="AD152" s="26"/>
      <c r="AE152" s="24"/>
      <c r="AF152" s="24"/>
      <c r="AG152" s="39"/>
      <c r="AH152" s="39"/>
      <c r="AI152" s="24"/>
    </row>
    <row r="153" spans="1:39" ht="39" customHeight="1" x14ac:dyDescent="0.25">
      <c r="A153" s="24" t="s">
        <v>211</v>
      </c>
      <c r="B153" s="24" t="s">
        <v>212</v>
      </c>
      <c r="C153" s="28" t="s">
        <v>208</v>
      </c>
      <c r="D153" s="28" t="s">
        <v>41</v>
      </c>
      <c r="E153" s="24" t="s">
        <v>213</v>
      </c>
      <c r="F153" s="24" t="s">
        <v>98</v>
      </c>
      <c r="G153" s="24" t="s">
        <v>44</v>
      </c>
      <c r="H153" s="24" t="s">
        <v>44</v>
      </c>
      <c r="I153" s="7" t="s">
        <v>214</v>
      </c>
      <c r="J153" s="7" t="s">
        <v>62</v>
      </c>
      <c r="K153" s="7" t="s">
        <v>108</v>
      </c>
      <c r="L153" s="7">
        <v>800</v>
      </c>
      <c r="M153" s="24" t="s">
        <v>48</v>
      </c>
      <c r="N153" s="24" t="s">
        <v>215</v>
      </c>
      <c r="O153" s="24" t="s">
        <v>50</v>
      </c>
      <c r="P153" s="24" t="s">
        <v>51</v>
      </c>
      <c r="Q153" s="24" t="s">
        <v>52</v>
      </c>
      <c r="R153" s="24" t="s">
        <v>53</v>
      </c>
      <c r="S153" s="26">
        <v>500000</v>
      </c>
      <c r="T153" s="26">
        <v>500000</v>
      </c>
      <c r="U153" s="26">
        <v>500000</v>
      </c>
      <c r="V153" s="24" t="s">
        <v>54</v>
      </c>
      <c r="W153" s="24" t="s">
        <v>54</v>
      </c>
      <c r="X153" s="24" t="s">
        <v>54</v>
      </c>
      <c r="Y153" s="24" t="s">
        <v>54</v>
      </c>
      <c r="Z153" s="24" t="s">
        <v>54</v>
      </c>
      <c r="AA153" s="26">
        <v>88236</v>
      </c>
      <c r="AB153" s="24" t="s">
        <v>55</v>
      </c>
      <c r="AC153" s="24" t="s">
        <v>54</v>
      </c>
      <c r="AD153" s="26">
        <f>U153</f>
        <v>500000</v>
      </c>
      <c r="AE153" s="24" t="s">
        <v>54</v>
      </c>
      <c r="AF153" s="24" t="s">
        <v>54</v>
      </c>
      <c r="AG153" s="39">
        <v>45901</v>
      </c>
      <c r="AH153" s="39">
        <v>45962</v>
      </c>
      <c r="AI153" s="38">
        <v>45908</v>
      </c>
    </row>
    <row r="154" spans="1:39" ht="70.5" customHeight="1" x14ac:dyDescent="0.25">
      <c r="A154" s="24"/>
      <c r="B154" s="24"/>
      <c r="C154" s="29"/>
      <c r="D154" s="29"/>
      <c r="E154" s="24"/>
      <c r="F154" s="24"/>
      <c r="G154" s="24"/>
      <c r="H154" s="24"/>
      <c r="I154" s="7" t="s">
        <v>216</v>
      </c>
      <c r="J154" s="7" t="s">
        <v>46</v>
      </c>
      <c r="K154" s="7" t="s">
        <v>132</v>
      </c>
      <c r="L154" s="7">
        <v>120</v>
      </c>
      <c r="M154" s="24"/>
      <c r="N154" s="24"/>
      <c r="O154" s="24"/>
      <c r="P154" s="24"/>
      <c r="Q154" s="24"/>
      <c r="R154" s="24"/>
      <c r="S154" s="26"/>
      <c r="T154" s="26"/>
      <c r="U154" s="26"/>
      <c r="V154" s="24"/>
      <c r="W154" s="24"/>
      <c r="X154" s="24"/>
      <c r="Y154" s="24"/>
      <c r="Z154" s="24"/>
      <c r="AA154" s="26"/>
      <c r="AB154" s="24"/>
      <c r="AC154" s="24"/>
      <c r="AD154" s="26"/>
      <c r="AE154" s="24"/>
      <c r="AF154" s="24"/>
      <c r="AG154" s="39"/>
      <c r="AH154" s="39"/>
      <c r="AI154" s="24"/>
    </row>
    <row r="155" spans="1:39" ht="29.25" customHeight="1" x14ac:dyDescent="0.25">
      <c r="A155" s="24"/>
      <c r="B155" s="24"/>
      <c r="C155" s="30"/>
      <c r="D155" s="30"/>
      <c r="E155" s="24"/>
      <c r="F155" s="24"/>
      <c r="G155" s="24"/>
      <c r="H155" s="24"/>
      <c r="I155" s="7" t="s">
        <v>58</v>
      </c>
      <c r="J155" s="7" t="s">
        <v>59</v>
      </c>
      <c r="K155" s="7" t="s">
        <v>60</v>
      </c>
      <c r="L155" s="7">
        <v>1</v>
      </c>
      <c r="M155" s="24"/>
      <c r="N155" s="24"/>
      <c r="O155" s="24"/>
      <c r="P155" s="24"/>
      <c r="Q155" s="24"/>
      <c r="R155" s="24"/>
      <c r="S155" s="26"/>
      <c r="T155" s="26"/>
      <c r="U155" s="26"/>
      <c r="V155" s="24"/>
      <c r="W155" s="24"/>
      <c r="X155" s="24"/>
      <c r="Y155" s="24"/>
      <c r="Z155" s="24"/>
      <c r="AA155" s="26"/>
      <c r="AB155" s="24"/>
      <c r="AC155" s="24"/>
      <c r="AD155" s="26"/>
      <c r="AE155" s="24"/>
      <c r="AF155" s="24"/>
      <c r="AG155" s="39"/>
      <c r="AH155" s="39"/>
      <c r="AI155" s="24"/>
    </row>
    <row r="156" spans="1:39" ht="51" customHeight="1" x14ac:dyDescent="0.25">
      <c r="A156" s="40" t="s">
        <v>217</v>
      </c>
      <c r="B156" s="28" t="s">
        <v>218</v>
      </c>
      <c r="C156" s="28" t="s">
        <v>127</v>
      </c>
      <c r="D156" s="28" t="s">
        <v>96</v>
      </c>
      <c r="E156" s="28" t="s">
        <v>219</v>
      </c>
      <c r="F156" s="28" t="s">
        <v>98</v>
      </c>
      <c r="G156" s="28" t="s">
        <v>44</v>
      </c>
      <c r="H156" s="28" t="s">
        <v>44</v>
      </c>
      <c r="I156" s="7" t="s">
        <v>99</v>
      </c>
      <c r="J156" s="7" t="s">
        <v>100</v>
      </c>
      <c r="K156" s="7" t="s">
        <v>101</v>
      </c>
      <c r="L156" s="7">
        <v>8.9915000000000003</v>
      </c>
      <c r="M156" s="28" t="s">
        <v>48</v>
      </c>
      <c r="N156" s="28" t="s">
        <v>162</v>
      </c>
      <c r="O156" s="32" t="s">
        <v>50</v>
      </c>
      <c r="P156" s="32" t="s">
        <v>51</v>
      </c>
      <c r="Q156" s="32" t="s">
        <v>52</v>
      </c>
      <c r="R156" s="32" t="s">
        <v>53</v>
      </c>
      <c r="S156" s="32">
        <f>T156</f>
        <v>1275000</v>
      </c>
      <c r="T156" s="32">
        <v>1275000</v>
      </c>
      <c r="U156" s="32">
        <f>T156</f>
        <v>1275000</v>
      </c>
      <c r="V156" s="32" t="s">
        <v>54</v>
      </c>
      <c r="W156" s="32" t="s">
        <v>54</v>
      </c>
      <c r="X156" s="32" t="s">
        <v>54</v>
      </c>
      <c r="Y156" s="32" t="s">
        <v>54</v>
      </c>
      <c r="Z156" s="32" t="s">
        <v>54</v>
      </c>
      <c r="AA156" s="32">
        <v>225000</v>
      </c>
      <c r="AB156" s="32" t="s">
        <v>55</v>
      </c>
      <c r="AC156" s="32" t="s">
        <v>54</v>
      </c>
      <c r="AD156" s="32">
        <f>U156</f>
        <v>1275000</v>
      </c>
      <c r="AE156" s="32" t="s">
        <v>54</v>
      </c>
      <c r="AF156" s="32" t="s">
        <v>54</v>
      </c>
      <c r="AG156" s="35">
        <v>45658</v>
      </c>
      <c r="AH156" s="35">
        <v>45719</v>
      </c>
      <c r="AI156" s="38">
        <v>45666</v>
      </c>
    </row>
    <row r="157" spans="1:39" x14ac:dyDescent="0.25">
      <c r="A157" s="41"/>
      <c r="B157" s="29"/>
      <c r="C157" s="29"/>
      <c r="D157" s="29"/>
      <c r="E157" s="29"/>
      <c r="F157" s="29"/>
      <c r="G157" s="29"/>
      <c r="H157" s="29"/>
      <c r="I157" s="28" t="s">
        <v>58</v>
      </c>
      <c r="J157" s="28" t="s">
        <v>59</v>
      </c>
      <c r="K157" s="28" t="s">
        <v>60</v>
      </c>
      <c r="L157" s="28">
        <v>1</v>
      </c>
      <c r="M157" s="29"/>
      <c r="N157" s="29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6"/>
      <c r="AH157" s="36"/>
      <c r="AI157" s="24"/>
    </row>
    <row r="158" spans="1:39" x14ac:dyDescent="0.25">
      <c r="A158" s="41"/>
      <c r="B158" s="29"/>
      <c r="C158" s="29"/>
      <c r="D158" s="29"/>
      <c r="E158" s="29"/>
      <c r="F158" s="29"/>
      <c r="G158" s="29"/>
      <c r="H158" s="29"/>
      <c r="I158" s="30"/>
      <c r="J158" s="30"/>
      <c r="K158" s="30"/>
      <c r="L158" s="30"/>
      <c r="M158" s="29"/>
      <c r="N158" s="29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6"/>
      <c r="AH158" s="36"/>
      <c r="AI158" s="24"/>
      <c r="AJ158" s="127"/>
      <c r="AK158" s="127"/>
    </row>
    <row r="159" spans="1:39" ht="47.25" customHeight="1" x14ac:dyDescent="0.25">
      <c r="A159" s="42"/>
      <c r="B159" s="30"/>
      <c r="C159" s="30"/>
      <c r="D159" s="30"/>
      <c r="E159" s="30"/>
      <c r="F159" s="30"/>
      <c r="G159" s="30"/>
      <c r="H159" s="30"/>
      <c r="I159" s="13" t="s">
        <v>83</v>
      </c>
      <c r="J159" s="13" t="s">
        <v>131</v>
      </c>
      <c r="K159" s="13" t="s">
        <v>70</v>
      </c>
      <c r="L159" s="16">
        <v>89915</v>
      </c>
      <c r="M159" s="30"/>
      <c r="N159" s="30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7"/>
      <c r="AH159" s="37"/>
      <c r="AI159" s="24"/>
      <c r="AJ159" s="128"/>
      <c r="AK159" s="128"/>
      <c r="AL159" s="106"/>
      <c r="AM159" s="103"/>
    </row>
    <row r="160" spans="1:39" ht="36" customHeight="1" x14ac:dyDescent="0.25">
      <c r="A160" s="31" t="s">
        <v>220</v>
      </c>
      <c r="B160" s="28" t="s">
        <v>221</v>
      </c>
      <c r="C160" s="28" t="s">
        <v>157</v>
      </c>
      <c r="D160" s="28" t="s">
        <v>96</v>
      </c>
      <c r="E160" s="28" t="s">
        <v>222</v>
      </c>
      <c r="F160" s="28" t="s">
        <v>98</v>
      </c>
      <c r="G160" s="28" t="s">
        <v>44</v>
      </c>
      <c r="H160" s="28" t="s">
        <v>44</v>
      </c>
      <c r="I160" s="7" t="s">
        <v>130</v>
      </c>
      <c r="J160" s="7" t="s">
        <v>148</v>
      </c>
      <c r="K160" s="7" t="s">
        <v>132</v>
      </c>
      <c r="L160" s="102">
        <v>0</v>
      </c>
      <c r="M160" s="24" t="s">
        <v>48</v>
      </c>
      <c r="N160" s="24" t="s">
        <v>162</v>
      </c>
      <c r="O160" s="26" t="s">
        <v>50</v>
      </c>
      <c r="P160" s="26" t="s">
        <v>51</v>
      </c>
      <c r="Q160" s="26" t="s">
        <v>52</v>
      </c>
      <c r="R160" s="26" t="s">
        <v>53</v>
      </c>
      <c r="S160" s="73">
        <v>0</v>
      </c>
      <c r="T160" s="73">
        <v>0</v>
      </c>
      <c r="U160" s="73">
        <v>0</v>
      </c>
      <c r="V160" s="26" t="s">
        <v>54</v>
      </c>
      <c r="W160" s="26" t="s">
        <v>54</v>
      </c>
      <c r="X160" s="26" t="s">
        <v>54</v>
      </c>
      <c r="Y160" s="26" t="s">
        <v>54</v>
      </c>
      <c r="Z160" s="26" t="s">
        <v>54</v>
      </c>
      <c r="AA160" s="26">
        <v>0</v>
      </c>
      <c r="AB160" s="26">
        <v>0</v>
      </c>
      <c r="AC160" s="26" t="s">
        <v>54</v>
      </c>
      <c r="AD160" s="26">
        <f>U160</f>
        <v>0</v>
      </c>
      <c r="AE160" s="26" t="s">
        <v>54</v>
      </c>
      <c r="AF160" s="26" t="s">
        <v>54</v>
      </c>
      <c r="AG160" s="39">
        <v>46090</v>
      </c>
      <c r="AH160" s="39">
        <v>46173</v>
      </c>
      <c r="AI160" s="104">
        <v>46090</v>
      </c>
      <c r="AJ160" s="130"/>
      <c r="AK160" s="129"/>
      <c r="AL160" s="105"/>
    </row>
    <row r="161" spans="1:38" ht="42" customHeight="1" x14ac:dyDescent="0.25">
      <c r="A161" s="31"/>
      <c r="B161" s="29"/>
      <c r="C161" s="29"/>
      <c r="D161" s="29"/>
      <c r="E161" s="29"/>
      <c r="F161" s="29"/>
      <c r="G161" s="29"/>
      <c r="H161" s="29"/>
      <c r="I161" s="7" t="s">
        <v>99</v>
      </c>
      <c r="J161" s="7" t="s">
        <v>100</v>
      </c>
      <c r="K161" s="7" t="s">
        <v>101</v>
      </c>
      <c r="L161" s="102">
        <v>0</v>
      </c>
      <c r="M161" s="24"/>
      <c r="N161" s="24"/>
      <c r="O161" s="26"/>
      <c r="P161" s="26"/>
      <c r="Q161" s="26"/>
      <c r="R161" s="26"/>
      <c r="S161" s="73"/>
      <c r="T161" s="73"/>
      <c r="U161" s="73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39">
        <v>45901</v>
      </c>
      <c r="AH161" s="39">
        <v>45962</v>
      </c>
      <c r="AI161" s="104"/>
      <c r="AJ161" s="131"/>
      <c r="AK161" s="129"/>
      <c r="AL161" s="105"/>
    </row>
    <row r="162" spans="1:38" ht="39" customHeight="1" x14ac:dyDescent="0.25">
      <c r="A162" s="31"/>
      <c r="B162" s="30"/>
      <c r="C162" s="30"/>
      <c r="D162" s="30"/>
      <c r="E162" s="30"/>
      <c r="F162" s="30"/>
      <c r="G162" s="30"/>
      <c r="H162" s="30"/>
      <c r="I162" s="7" t="s">
        <v>58</v>
      </c>
      <c r="J162" s="7" t="s">
        <v>59</v>
      </c>
      <c r="K162" s="7" t="s">
        <v>60</v>
      </c>
      <c r="L162" s="19">
        <v>0</v>
      </c>
      <c r="M162" s="24"/>
      <c r="N162" s="24"/>
      <c r="O162" s="26"/>
      <c r="P162" s="26"/>
      <c r="Q162" s="26"/>
      <c r="R162" s="26"/>
      <c r="S162" s="73"/>
      <c r="T162" s="73"/>
      <c r="U162" s="73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39"/>
      <c r="AH162" s="39"/>
      <c r="AI162" s="104"/>
      <c r="AJ162" s="130"/>
      <c r="AK162" s="129"/>
      <c r="AL162" s="105"/>
    </row>
    <row r="163" spans="1:38" ht="45.75" customHeight="1" x14ac:dyDescent="0.25">
      <c r="A163" s="28" t="s">
        <v>228</v>
      </c>
      <c r="B163" s="28" t="s">
        <v>229</v>
      </c>
      <c r="C163" s="28" t="s">
        <v>127</v>
      </c>
      <c r="D163" s="28" t="s">
        <v>96</v>
      </c>
      <c r="E163" s="28" t="s">
        <v>166</v>
      </c>
      <c r="F163" s="28" t="s">
        <v>98</v>
      </c>
      <c r="G163" s="28" t="s">
        <v>44</v>
      </c>
      <c r="H163" s="28" t="s">
        <v>44</v>
      </c>
      <c r="I163" s="7" t="s">
        <v>99</v>
      </c>
      <c r="J163" s="7" t="s">
        <v>100</v>
      </c>
      <c r="K163" s="7" t="s">
        <v>101</v>
      </c>
      <c r="L163" s="7">
        <v>3</v>
      </c>
      <c r="M163" s="28" t="s">
        <v>48</v>
      </c>
      <c r="N163" s="24" t="s">
        <v>147</v>
      </c>
      <c r="O163" s="26" t="s">
        <v>50</v>
      </c>
      <c r="P163" s="26" t="s">
        <v>51</v>
      </c>
      <c r="Q163" s="26" t="s">
        <v>52</v>
      </c>
      <c r="R163" s="26" t="s">
        <v>53</v>
      </c>
      <c r="S163" s="32">
        <v>572388.54</v>
      </c>
      <c r="T163" s="32">
        <f>S163</f>
        <v>572388.54</v>
      </c>
      <c r="U163" s="32">
        <f>T163</f>
        <v>572388.54</v>
      </c>
      <c r="V163" s="26" t="s">
        <v>54</v>
      </c>
      <c r="W163" s="26" t="s">
        <v>54</v>
      </c>
      <c r="X163" s="26" t="s">
        <v>54</v>
      </c>
      <c r="Y163" s="26" t="s">
        <v>54</v>
      </c>
      <c r="Z163" s="26" t="s">
        <v>54</v>
      </c>
      <c r="AA163" s="32">
        <v>101009.75</v>
      </c>
      <c r="AB163" s="28" t="s">
        <v>55</v>
      </c>
      <c r="AC163" s="1"/>
      <c r="AD163" s="32">
        <f>U163</f>
        <v>572388.54</v>
      </c>
      <c r="AE163" s="26" t="s">
        <v>54</v>
      </c>
      <c r="AF163" s="26" t="s">
        <v>54</v>
      </c>
      <c r="AG163" s="39">
        <v>46000</v>
      </c>
      <c r="AH163" s="39">
        <v>46265</v>
      </c>
      <c r="AI163" s="104">
        <v>46008</v>
      </c>
      <c r="AJ163" s="131"/>
      <c r="AK163" s="132"/>
      <c r="AL163" s="105"/>
    </row>
    <row r="164" spans="1:38" ht="35.2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7" t="s">
        <v>58</v>
      </c>
      <c r="J164" s="7" t="s">
        <v>59</v>
      </c>
      <c r="K164" s="7" t="s">
        <v>60</v>
      </c>
      <c r="L164" s="7">
        <v>1</v>
      </c>
      <c r="M164" s="29"/>
      <c r="N164" s="24"/>
      <c r="O164" s="26"/>
      <c r="P164" s="26"/>
      <c r="Q164" s="26"/>
      <c r="R164" s="26"/>
      <c r="S164" s="33"/>
      <c r="T164" s="33"/>
      <c r="U164" s="33"/>
      <c r="V164" s="26"/>
      <c r="W164" s="26"/>
      <c r="X164" s="26"/>
      <c r="Y164" s="26"/>
      <c r="Z164" s="26"/>
      <c r="AA164" s="33"/>
      <c r="AB164" s="29"/>
      <c r="AC164" s="1"/>
      <c r="AD164" s="33"/>
      <c r="AE164" s="26"/>
      <c r="AF164" s="26"/>
      <c r="AG164" s="39"/>
      <c r="AH164" s="39"/>
      <c r="AI164" s="81"/>
      <c r="AK164" s="105"/>
    </row>
    <row r="165" spans="1:38" ht="29.2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7" t="s">
        <v>130</v>
      </c>
      <c r="J165" s="7" t="s">
        <v>148</v>
      </c>
      <c r="K165" s="7" t="s">
        <v>132</v>
      </c>
      <c r="L165" s="12">
        <v>30000</v>
      </c>
      <c r="M165" s="30"/>
      <c r="N165" s="24"/>
      <c r="O165" s="26"/>
      <c r="P165" s="26"/>
      <c r="Q165" s="26"/>
      <c r="R165" s="26"/>
      <c r="S165" s="34"/>
      <c r="T165" s="34"/>
      <c r="U165" s="34"/>
      <c r="V165" s="26"/>
      <c r="W165" s="26"/>
      <c r="X165" s="26"/>
      <c r="Y165" s="26"/>
      <c r="Z165" s="26"/>
      <c r="AA165" s="34"/>
      <c r="AB165" s="30"/>
      <c r="AC165" s="1"/>
      <c r="AD165" s="34"/>
      <c r="AE165" s="26"/>
      <c r="AF165" s="26"/>
      <c r="AG165" s="39"/>
      <c r="AH165" s="39"/>
      <c r="AI165" s="81"/>
    </row>
    <row r="166" spans="1:38" ht="36" customHeight="1" x14ac:dyDescent="0.25">
      <c r="A166" s="31" t="s">
        <v>238</v>
      </c>
      <c r="B166" s="28" t="s">
        <v>221</v>
      </c>
      <c r="C166" s="28" t="s">
        <v>157</v>
      </c>
      <c r="D166" s="28" t="s">
        <v>41</v>
      </c>
      <c r="E166" s="28" t="s">
        <v>222</v>
      </c>
      <c r="F166" s="28" t="s">
        <v>98</v>
      </c>
      <c r="G166" s="28" t="s">
        <v>44</v>
      </c>
      <c r="H166" s="28" t="s">
        <v>44</v>
      </c>
      <c r="I166" s="7" t="s">
        <v>210</v>
      </c>
      <c r="J166" s="7" t="s">
        <v>62</v>
      </c>
      <c r="K166" s="7" t="s">
        <v>237</v>
      </c>
      <c r="L166" s="11">
        <v>2000</v>
      </c>
      <c r="M166" s="24" t="s">
        <v>48</v>
      </c>
      <c r="N166" s="24" t="s">
        <v>162</v>
      </c>
      <c r="O166" s="26" t="s">
        <v>50</v>
      </c>
      <c r="P166" s="26" t="s">
        <v>51</v>
      </c>
      <c r="Q166" s="26" t="s">
        <v>52</v>
      </c>
      <c r="R166" s="26" t="s">
        <v>53</v>
      </c>
      <c r="S166" s="26">
        <f>T166</f>
        <v>223658</v>
      </c>
      <c r="T166" s="26">
        <v>223658</v>
      </c>
      <c r="U166" s="26">
        <f>T166</f>
        <v>223658</v>
      </c>
      <c r="V166" s="26" t="s">
        <v>54</v>
      </c>
      <c r="W166" s="26" t="s">
        <v>54</v>
      </c>
      <c r="X166" s="26" t="s">
        <v>54</v>
      </c>
      <c r="Y166" s="26" t="s">
        <v>54</v>
      </c>
      <c r="Z166" s="26" t="s">
        <v>54</v>
      </c>
      <c r="AA166" s="26">
        <v>39470</v>
      </c>
      <c r="AB166" s="26" t="s">
        <v>55</v>
      </c>
      <c r="AC166" s="26" t="s">
        <v>54</v>
      </c>
      <c r="AD166" s="26">
        <f>U166</f>
        <v>223658</v>
      </c>
      <c r="AE166" s="26" t="s">
        <v>54</v>
      </c>
      <c r="AF166" s="26" t="s">
        <v>54</v>
      </c>
      <c r="AG166" s="39">
        <v>46121</v>
      </c>
      <c r="AH166" s="39">
        <v>46173</v>
      </c>
      <c r="AI166" s="81">
        <v>46133</v>
      </c>
    </row>
    <row r="167" spans="1:38" ht="40.5" customHeight="1" x14ac:dyDescent="0.25">
      <c r="A167" s="31"/>
      <c r="B167" s="29"/>
      <c r="C167" s="29"/>
      <c r="D167" s="29"/>
      <c r="E167" s="29"/>
      <c r="F167" s="29"/>
      <c r="G167" s="29"/>
      <c r="H167" s="29"/>
      <c r="I167" s="7" t="s">
        <v>58</v>
      </c>
      <c r="J167" s="7" t="s">
        <v>59</v>
      </c>
      <c r="K167" s="7" t="s">
        <v>60</v>
      </c>
      <c r="L167" s="7">
        <v>1</v>
      </c>
      <c r="M167" s="24"/>
      <c r="N167" s="24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39">
        <v>45901</v>
      </c>
      <c r="AH167" s="39">
        <v>45962</v>
      </c>
      <c r="AI167" s="81"/>
    </row>
    <row r="168" spans="1:38" ht="33.75" customHeight="1" x14ac:dyDescent="0.25">
      <c r="A168" s="24" t="s">
        <v>239</v>
      </c>
      <c r="B168" s="24" t="s">
        <v>241</v>
      </c>
      <c r="C168" s="24" t="s">
        <v>40</v>
      </c>
      <c r="D168" s="24" t="s">
        <v>41</v>
      </c>
      <c r="E168" s="24" t="s">
        <v>240</v>
      </c>
      <c r="F168" s="24" t="s">
        <v>43</v>
      </c>
      <c r="G168" s="24" t="s">
        <v>44</v>
      </c>
      <c r="H168" s="24" t="s">
        <v>44</v>
      </c>
      <c r="I168" s="7" t="s">
        <v>58</v>
      </c>
      <c r="J168" s="7" t="s">
        <v>59</v>
      </c>
      <c r="K168" s="7" t="s">
        <v>60</v>
      </c>
      <c r="L168" s="7">
        <v>1</v>
      </c>
      <c r="M168" s="24" t="s">
        <v>48</v>
      </c>
      <c r="N168" s="24" t="s">
        <v>49</v>
      </c>
      <c r="O168" s="24" t="s">
        <v>50</v>
      </c>
      <c r="P168" s="24" t="s">
        <v>51</v>
      </c>
      <c r="Q168" s="24" t="s">
        <v>52</v>
      </c>
      <c r="R168" s="24" t="s">
        <v>53</v>
      </c>
      <c r="S168" s="25">
        <f>+T168</f>
        <v>20000</v>
      </c>
      <c r="T168" s="25">
        <v>20000</v>
      </c>
      <c r="U168" s="25">
        <f>+T168</f>
        <v>20000</v>
      </c>
      <c r="V168" s="27" t="s">
        <v>54</v>
      </c>
      <c r="W168" s="27" t="s">
        <v>54</v>
      </c>
      <c r="X168" s="27" t="s">
        <v>54</v>
      </c>
      <c r="Y168" s="27" t="s">
        <v>54</v>
      </c>
      <c r="Z168" s="27" t="s">
        <v>54</v>
      </c>
      <c r="AA168" s="25">
        <v>4580000</v>
      </c>
      <c r="AB168" s="24" t="s">
        <v>55</v>
      </c>
      <c r="AC168" s="24" t="s">
        <v>54</v>
      </c>
      <c r="AD168" s="26">
        <f>U168</f>
        <v>20000</v>
      </c>
      <c r="AE168" s="24" t="s">
        <v>54</v>
      </c>
      <c r="AF168" s="24" t="s">
        <v>54</v>
      </c>
      <c r="AG168" s="74" t="s">
        <v>242</v>
      </c>
      <c r="AH168" s="74" t="s">
        <v>243</v>
      </c>
      <c r="AI168" s="74"/>
    </row>
    <row r="169" spans="1:38" ht="65.25" customHeight="1" thickBot="1" x14ac:dyDescent="0.3">
      <c r="A169" s="24"/>
      <c r="B169" s="24"/>
      <c r="C169" s="24"/>
      <c r="D169" s="24"/>
      <c r="E169" s="24"/>
      <c r="F169" s="24"/>
      <c r="G169" s="24"/>
      <c r="H169" s="24"/>
      <c r="I169" s="7" t="s">
        <v>61</v>
      </c>
      <c r="J169" s="7" t="s">
        <v>62</v>
      </c>
      <c r="K169" s="7" t="s">
        <v>63</v>
      </c>
      <c r="L169" s="8">
        <v>82412</v>
      </c>
      <c r="M169" s="24"/>
      <c r="N169" s="24"/>
      <c r="O169" s="24"/>
      <c r="P169" s="24"/>
      <c r="Q169" s="24"/>
      <c r="R169" s="24"/>
      <c r="S169" s="25"/>
      <c r="T169" s="25"/>
      <c r="U169" s="25"/>
      <c r="V169" s="27"/>
      <c r="W169" s="27"/>
      <c r="X169" s="27"/>
      <c r="Y169" s="27"/>
      <c r="Z169" s="27"/>
      <c r="AA169" s="25"/>
      <c r="AB169" s="24"/>
      <c r="AC169" s="24"/>
      <c r="AD169" s="26"/>
      <c r="AE169" s="24"/>
      <c r="AF169" s="24"/>
      <c r="AG169" s="74"/>
      <c r="AH169" s="74"/>
      <c r="AI169" s="74"/>
    </row>
    <row r="170" spans="1:38" ht="49.5" customHeight="1" thickBot="1" x14ac:dyDescent="0.3">
      <c r="A170" s="72" t="s">
        <v>245</v>
      </c>
      <c r="B170" s="71"/>
      <c r="C170" s="88" t="s">
        <v>256</v>
      </c>
      <c r="D170" s="107" t="s">
        <v>246</v>
      </c>
      <c r="E170" s="71" t="s">
        <v>258</v>
      </c>
      <c r="F170" s="71" t="s">
        <v>257</v>
      </c>
      <c r="G170" s="107" t="s">
        <v>44</v>
      </c>
      <c r="H170" s="107" t="s">
        <v>44</v>
      </c>
      <c r="I170" s="108" t="s">
        <v>247</v>
      </c>
      <c r="J170" s="109" t="s">
        <v>248</v>
      </c>
      <c r="K170" s="109" t="s">
        <v>249</v>
      </c>
      <c r="L170" s="19">
        <v>530</v>
      </c>
      <c r="M170" s="71" t="s">
        <v>48</v>
      </c>
      <c r="N170" s="71" t="s">
        <v>259</v>
      </c>
      <c r="O170" s="71" t="s">
        <v>50</v>
      </c>
      <c r="P170" s="71" t="s">
        <v>51</v>
      </c>
      <c r="Q170" s="71" t="s">
        <v>52</v>
      </c>
      <c r="R170" s="71" t="s">
        <v>53</v>
      </c>
      <c r="S170" s="73">
        <f>+T170</f>
        <v>1011049</v>
      </c>
      <c r="T170" s="73">
        <v>1011049</v>
      </c>
      <c r="U170" s="73">
        <f>+T170</f>
        <v>1011049</v>
      </c>
      <c r="V170" s="71"/>
      <c r="W170" s="71"/>
      <c r="X170" s="71"/>
      <c r="Y170" s="71"/>
      <c r="Z170" s="71"/>
      <c r="AA170" s="73">
        <v>53214</v>
      </c>
      <c r="AB170" s="71" t="s">
        <v>55</v>
      </c>
      <c r="AC170" s="71"/>
      <c r="AD170" s="73">
        <f>+T170</f>
        <v>1011049</v>
      </c>
      <c r="AE170" s="71"/>
      <c r="AF170" s="71"/>
      <c r="AG170" s="110">
        <v>46456</v>
      </c>
      <c r="AH170" s="110">
        <v>46538</v>
      </c>
      <c r="AI170" s="111"/>
    </row>
    <row r="171" spans="1:38" ht="30" customHeight="1" thickBot="1" x14ac:dyDescent="0.3">
      <c r="A171" s="72"/>
      <c r="B171" s="71"/>
      <c r="C171" s="90"/>
      <c r="D171" s="107"/>
      <c r="E171" s="71"/>
      <c r="F171" s="71"/>
      <c r="G171" s="107"/>
      <c r="H171" s="107"/>
      <c r="I171" s="112" t="s">
        <v>250</v>
      </c>
      <c r="J171" s="109" t="s">
        <v>251</v>
      </c>
      <c r="K171" s="109" t="s">
        <v>252</v>
      </c>
      <c r="L171" s="19">
        <v>1</v>
      </c>
      <c r="M171" s="71"/>
      <c r="N171" s="71"/>
      <c r="O171" s="71"/>
      <c r="P171" s="71"/>
      <c r="Q171" s="71"/>
      <c r="R171" s="71"/>
      <c r="S171" s="73"/>
      <c r="T171" s="73"/>
      <c r="U171" s="73"/>
      <c r="V171" s="71"/>
      <c r="W171" s="71"/>
      <c r="X171" s="71"/>
      <c r="Y171" s="71"/>
      <c r="Z171" s="71"/>
      <c r="AA171" s="73"/>
      <c r="AB171" s="71"/>
      <c r="AC171" s="71"/>
      <c r="AD171" s="73"/>
      <c r="AE171" s="71"/>
      <c r="AF171" s="71"/>
      <c r="AG171" s="107"/>
      <c r="AH171" s="107"/>
      <c r="AI171" s="71"/>
    </row>
    <row r="172" spans="1:38" ht="30" customHeight="1" thickBot="1" x14ac:dyDescent="0.3">
      <c r="A172" s="72"/>
      <c r="B172" s="71"/>
      <c r="C172" s="90"/>
      <c r="D172" s="107"/>
      <c r="E172" s="71"/>
      <c r="F172" s="71"/>
      <c r="G172" s="107"/>
      <c r="H172" s="107"/>
      <c r="I172" s="113" t="s">
        <v>253</v>
      </c>
      <c r="J172" s="109" t="s">
        <v>254</v>
      </c>
      <c r="K172" s="109" t="s">
        <v>249</v>
      </c>
      <c r="L172" s="19">
        <v>530</v>
      </c>
      <c r="M172" s="71"/>
      <c r="N172" s="71"/>
      <c r="O172" s="71"/>
      <c r="P172" s="71"/>
      <c r="Q172" s="71"/>
      <c r="R172" s="71"/>
      <c r="S172" s="73"/>
      <c r="T172" s="73"/>
      <c r="U172" s="73"/>
      <c r="V172" s="71"/>
      <c r="W172" s="71"/>
      <c r="X172" s="71"/>
      <c r="Y172" s="71"/>
      <c r="Z172" s="71"/>
      <c r="AA172" s="73"/>
      <c r="AB172" s="71"/>
      <c r="AC172" s="71"/>
      <c r="AD172" s="73"/>
      <c r="AE172" s="71"/>
      <c r="AF172" s="71"/>
      <c r="AG172" s="107"/>
      <c r="AH172" s="107"/>
      <c r="AI172" s="71"/>
    </row>
    <row r="173" spans="1:38" ht="49.5" customHeight="1" thickBot="1" x14ac:dyDescent="0.3">
      <c r="A173" s="72" t="s">
        <v>260</v>
      </c>
      <c r="B173" s="71"/>
      <c r="C173" s="88" t="s">
        <v>256</v>
      </c>
      <c r="D173" s="107" t="s">
        <v>246</v>
      </c>
      <c r="E173" s="71" t="s">
        <v>261</v>
      </c>
      <c r="F173" s="71" t="s">
        <v>257</v>
      </c>
      <c r="G173" s="107" t="s">
        <v>44</v>
      </c>
      <c r="H173" s="107" t="s">
        <v>44</v>
      </c>
      <c r="I173" s="108" t="s">
        <v>247</v>
      </c>
      <c r="J173" s="109" t="s">
        <v>248</v>
      </c>
      <c r="K173" s="109" t="s">
        <v>249</v>
      </c>
      <c r="L173" s="19">
        <v>200</v>
      </c>
      <c r="M173" s="71" t="s">
        <v>48</v>
      </c>
      <c r="N173" s="71" t="s">
        <v>262</v>
      </c>
      <c r="O173" s="71" t="s">
        <v>50</v>
      </c>
      <c r="P173" s="71" t="s">
        <v>51</v>
      </c>
      <c r="Q173" s="71" t="s">
        <v>52</v>
      </c>
      <c r="R173" s="71" t="s">
        <v>53</v>
      </c>
      <c r="S173" s="73">
        <f>+T173</f>
        <v>435477</v>
      </c>
      <c r="T173" s="73">
        <v>435477</v>
      </c>
      <c r="U173" s="73">
        <f>+T173</f>
        <v>435477</v>
      </c>
      <c r="V173" s="71"/>
      <c r="W173" s="71"/>
      <c r="X173" s="71"/>
      <c r="Y173" s="71"/>
      <c r="Z173" s="71"/>
      <c r="AA173" s="73">
        <v>22919.85</v>
      </c>
      <c r="AB173" s="71" t="s">
        <v>55</v>
      </c>
      <c r="AC173" s="71"/>
      <c r="AD173" s="73">
        <f>+T173</f>
        <v>435477</v>
      </c>
      <c r="AE173" s="71"/>
      <c r="AF173" s="71"/>
      <c r="AG173" s="114">
        <v>46428</v>
      </c>
      <c r="AH173" s="114">
        <v>46507</v>
      </c>
      <c r="AI173" s="111"/>
    </row>
    <row r="174" spans="1:38" ht="30" customHeight="1" thickBot="1" x14ac:dyDescent="0.3">
      <c r="A174" s="72"/>
      <c r="B174" s="71"/>
      <c r="C174" s="90"/>
      <c r="D174" s="107"/>
      <c r="E174" s="71"/>
      <c r="F174" s="71"/>
      <c r="G174" s="107"/>
      <c r="H174" s="107"/>
      <c r="I174" s="112" t="s">
        <v>250</v>
      </c>
      <c r="J174" s="109" t="s">
        <v>251</v>
      </c>
      <c r="K174" s="109" t="s">
        <v>252</v>
      </c>
      <c r="L174" s="19">
        <v>1</v>
      </c>
      <c r="M174" s="71"/>
      <c r="N174" s="71"/>
      <c r="O174" s="71"/>
      <c r="P174" s="71"/>
      <c r="Q174" s="71"/>
      <c r="R174" s="71"/>
      <c r="S174" s="73"/>
      <c r="T174" s="73"/>
      <c r="U174" s="73"/>
      <c r="V174" s="71"/>
      <c r="W174" s="71"/>
      <c r="X174" s="71"/>
      <c r="Y174" s="71"/>
      <c r="Z174" s="71"/>
      <c r="AA174" s="73"/>
      <c r="AB174" s="71"/>
      <c r="AC174" s="71"/>
      <c r="AD174" s="73"/>
      <c r="AE174" s="71"/>
      <c r="AF174" s="71"/>
      <c r="AG174" s="115"/>
      <c r="AH174" s="115"/>
      <c r="AI174" s="71"/>
      <c r="AJ174" s="22"/>
    </row>
    <row r="175" spans="1:38" ht="30" customHeight="1" thickBot="1" x14ac:dyDescent="0.3">
      <c r="A175" s="72"/>
      <c r="B175" s="71"/>
      <c r="C175" s="90"/>
      <c r="D175" s="107"/>
      <c r="E175" s="71"/>
      <c r="F175" s="71"/>
      <c r="G175" s="107"/>
      <c r="H175" s="107"/>
      <c r="I175" s="113" t="s">
        <v>253</v>
      </c>
      <c r="J175" s="109" t="s">
        <v>254</v>
      </c>
      <c r="K175" s="109" t="s">
        <v>249</v>
      </c>
      <c r="L175" s="19">
        <v>200</v>
      </c>
      <c r="M175" s="71"/>
      <c r="N175" s="71"/>
      <c r="O175" s="71"/>
      <c r="P175" s="71"/>
      <c r="Q175" s="71"/>
      <c r="R175" s="71"/>
      <c r="S175" s="73"/>
      <c r="T175" s="73"/>
      <c r="U175" s="73"/>
      <c r="V175" s="71"/>
      <c r="W175" s="71"/>
      <c r="X175" s="71"/>
      <c r="Y175" s="71"/>
      <c r="Z175" s="71"/>
      <c r="AA175" s="73"/>
      <c r="AB175" s="71"/>
      <c r="AC175" s="71"/>
      <c r="AD175" s="73"/>
      <c r="AE175" s="71"/>
      <c r="AF175" s="71"/>
      <c r="AG175" s="115"/>
      <c r="AH175" s="115"/>
      <c r="AI175" s="71"/>
    </row>
    <row r="176" spans="1:38" ht="78" customHeight="1" thickBot="1" x14ac:dyDescent="0.3">
      <c r="A176" s="17" t="s">
        <v>263</v>
      </c>
      <c r="B176" s="19"/>
      <c r="C176" s="116" t="s">
        <v>256</v>
      </c>
      <c r="D176" s="117" t="s">
        <v>246</v>
      </c>
      <c r="E176" s="19" t="s">
        <v>264</v>
      </c>
      <c r="F176" s="19" t="s">
        <v>257</v>
      </c>
      <c r="G176" s="117" t="s">
        <v>44</v>
      </c>
      <c r="H176" s="117" t="s">
        <v>44</v>
      </c>
      <c r="I176" s="108" t="s">
        <v>266</v>
      </c>
      <c r="J176" s="109" t="s">
        <v>255</v>
      </c>
      <c r="K176" s="109" t="s">
        <v>267</v>
      </c>
      <c r="L176" s="19">
        <v>1</v>
      </c>
      <c r="M176" s="19" t="s">
        <v>48</v>
      </c>
      <c r="N176" s="19" t="s">
        <v>265</v>
      </c>
      <c r="O176" s="19" t="s">
        <v>50</v>
      </c>
      <c r="P176" s="19" t="s">
        <v>51</v>
      </c>
      <c r="Q176" s="19" t="s">
        <v>52</v>
      </c>
      <c r="R176" s="19" t="s">
        <v>53</v>
      </c>
      <c r="S176" s="23">
        <f>+T176</f>
        <v>830505</v>
      </c>
      <c r="T176" s="23">
        <v>830505</v>
      </c>
      <c r="U176" s="23">
        <f>+T176</f>
        <v>830505</v>
      </c>
      <c r="V176" s="19"/>
      <c r="W176" s="19"/>
      <c r="X176" s="19"/>
      <c r="Y176" s="19"/>
      <c r="Z176" s="19"/>
      <c r="AA176" s="23">
        <v>43710.79</v>
      </c>
      <c r="AB176" s="19" t="s">
        <v>55</v>
      </c>
      <c r="AC176" s="19"/>
      <c r="AD176" s="23">
        <f>+T176</f>
        <v>830505</v>
      </c>
      <c r="AE176" s="19"/>
      <c r="AF176" s="19"/>
      <c r="AG176" s="118">
        <v>46397</v>
      </c>
      <c r="AH176" s="118">
        <v>46477</v>
      </c>
      <c r="AI176" s="119"/>
    </row>
    <row r="177" spans="1:35" ht="49.5" customHeight="1" thickBot="1" x14ac:dyDescent="0.3">
      <c r="A177" s="72" t="s">
        <v>268</v>
      </c>
      <c r="B177" s="71"/>
      <c r="C177" s="88" t="s">
        <v>256</v>
      </c>
      <c r="D177" s="107" t="s">
        <v>246</v>
      </c>
      <c r="E177" s="71" t="s">
        <v>269</v>
      </c>
      <c r="F177" s="71" t="s">
        <v>257</v>
      </c>
      <c r="G177" s="107" t="s">
        <v>44</v>
      </c>
      <c r="H177" s="107" t="s">
        <v>44</v>
      </c>
      <c r="I177" s="108" t="s">
        <v>247</v>
      </c>
      <c r="J177" s="109" t="s">
        <v>248</v>
      </c>
      <c r="K177" s="109" t="s">
        <v>249</v>
      </c>
      <c r="L177" s="19">
        <v>375</v>
      </c>
      <c r="M177" s="71" t="s">
        <v>48</v>
      </c>
      <c r="N177" s="71" t="s">
        <v>270</v>
      </c>
      <c r="O177" s="71" t="s">
        <v>50</v>
      </c>
      <c r="P177" s="71" t="s">
        <v>51</v>
      </c>
      <c r="Q177" s="71" t="s">
        <v>52</v>
      </c>
      <c r="R177" s="71" t="s">
        <v>53</v>
      </c>
      <c r="S177" s="73">
        <f>+T177</f>
        <v>305494</v>
      </c>
      <c r="T177" s="73">
        <v>305494</v>
      </c>
      <c r="U177" s="73">
        <f>+T177</f>
        <v>305494</v>
      </c>
      <c r="V177" s="71"/>
      <c r="W177" s="71"/>
      <c r="X177" s="71"/>
      <c r="Y177" s="71"/>
      <c r="Z177" s="71"/>
      <c r="AA177" s="73">
        <v>16078.64</v>
      </c>
      <c r="AB177" s="71" t="s">
        <v>55</v>
      </c>
      <c r="AC177" s="71"/>
      <c r="AD177" s="73">
        <f>+T177</f>
        <v>305494</v>
      </c>
      <c r="AE177" s="71"/>
      <c r="AF177" s="71"/>
      <c r="AG177" s="110">
        <v>46428</v>
      </c>
      <c r="AH177" s="110">
        <v>46507</v>
      </c>
      <c r="AI177" s="111"/>
    </row>
    <row r="178" spans="1:35" ht="30" customHeight="1" thickBot="1" x14ac:dyDescent="0.3">
      <c r="A178" s="72"/>
      <c r="B178" s="71"/>
      <c r="C178" s="90"/>
      <c r="D178" s="107"/>
      <c r="E178" s="71"/>
      <c r="F178" s="71"/>
      <c r="G178" s="107"/>
      <c r="H178" s="107"/>
      <c r="I178" s="112" t="s">
        <v>250</v>
      </c>
      <c r="J178" s="109" t="s">
        <v>251</v>
      </c>
      <c r="K178" s="109" t="s">
        <v>252</v>
      </c>
      <c r="L178" s="19">
        <v>2</v>
      </c>
      <c r="M178" s="71"/>
      <c r="N178" s="71"/>
      <c r="O178" s="71"/>
      <c r="P178" s="71"/>
      <c r="Q178" s="71"/>
      <c r="R178" s="71"/>
      <c r="S178" s="73"/>
      <c r="T178" s="73"/>
      <c r="U178" s="73"/>
      <c r="V178" s="71"/>
      <c r="W178" s="71"/>
      <c r="X178" s="71"/>
      <c r="Y178" s="71"/>
      <c r="Z178" s="71"/>
      <c r="AA178" s="73"/>
      <c r="AB178" s="71"/>
      <c r="AC178" s="71"/>
      <c r="AD178" s="73"/>
      <c r="AE178" s="71"/>
      <c r="AF178" s="71"/>
      <c r="AG178" s="107"/>
      <c r="AH178" s="107"/>
      <c r="AI178" s="71"/>
    </row>
    <row r="179" spans="1:35" ht="30" customHeight="1" thickBot="1" x14ac:dyDescent="0.3">
      <c r="A179" s="72"/>
      <c r="B179" s="71"/>
      <c r="C179" s="90"/>
      <c r="D179" s="107"/>
      <c r="E179" s="71"/>
      <c r="F179" s="71"/>
      <c r="G179" s="107"/>
      <c r="H179" s="107"/>
      <c r="I179" s="113" t="s">
        <v>253</v>
      </c>
      <c r="J179" s="109" t="s">
        <v>254</v>
      </c>
      <c r="K179" s="109" t="s">
        <v>249</v>
      </c>
      <c r="L179" s="19">
        <v>375</v>
      </c>
      <c r="M179" s="71"/>
      <c r="N179" s="71"/>
      <c r="O179" s="71"/>
      <c r="P179" s="71"/>
      <c r="Q179" s="71"/>
      <c r="R179" s="71"/>
      <c r="S179" s="73"/>
      <c r="T179" s="73"/>
      <c r="U179" s="73"/>
      <c r="V179" s="71"/>
      <c r="W179" s="71"/>
      <c r="X179" s="71"/>
      <c r="Y179" s="71"/>
      <c r="Z179" s="71"/>
      <c r="AA179" s="73"/>
      <c r="AB179" s="71"/>
      <c r="AC179" s="71"/>
      <c r="AD179" s="73"/>
      <c r="AE179" s="71"/>
      <c r="AF179" s="71"/>
      <c r="AG179" s="107"/>
      <c r="AH179" s="107"/>
      <c r="AI179" s="71"/>
    </row>
    <row r="180" spans="1:35" ht="30" customHeight="1" thickBot="1" x14ac:dyDescent="0.3">
      <c r="A180" s="72"/>
      <c r="B180" s="71"/>
      <c r="C180" s="90"/>
      <c r="D180" s="107"/>
      <c r="E180" s="71"/>
      <c r="F180" s="71"/>
      <c r="G180" s="107"/>
      <c r="H180" s="107"/>
      <c r="I180" s="108" t="s">
        <v>266</v>
      </c>
      <c r="J180" s="109" t="s">
        <v>255</v>
      </c>
      <c r="K180" s="109" t="s">
        <v>267</v>
      </c>
      <c r="L180" s="19">
        <v>1</v>
      </c>
      <c r="M180" s="71"/>
      <c r="N180" s="71"/>
      <c r="O180" s="71"/>
      <c r="P180" s="71"/>
      <c r="Q180" s="71"/>
      <c r="R180" s="71"/>
      <c r="S180" s="73"/>
      <c r="T180" s="73"/>
      <c r="U180" s="73"/>
      <c r="V180" s="71"/>
      <c r="W180" s="71"/>
      <c r="X180" s="71"/>
      <c r="Y180" s="71"/>
      <c r="Z180" s="71"/>
      <c r="AA180" s="73"/>
      <c r="AB180" s="71"/>
      <c r="AC180" s="71"/>
      <c r="AD180" s="73"/>
      <c r="AE180" s="71"/>
      <c r="AF180" s="71"/>
      <c r="AG180" s="107"/>
      <c r="AH180" s="107"/>
      <c r="AI180" s="71"/>
    </row>
    <row r="181" spans="1:35" ht="49.5" customHeight="1" thickBot="1" x14ac:dyDescent="0.3">
      <c r="A181" s="72" t="s">
        <v>271</v>
      </c>
      <c r="B181" s="71"/>
      <c r="C181" s="88" t="s">
        <v>256</v>
      </c>
      <c r="D181" s="107" t="s">
        <v>246</v>
      </c>
      <c r="E181" s="71" t="s">
        <v>272</v>
      </c>
      <c r="F181" s="71" t="s">
        <v>257</v>
      </c>
      <c r="G181" s="107" t="s">
        <v>44</v>
      </c>
      <c r="H181" s="107" t="s">
        <v>44</v>
      </c>
      <c r="I181" s="108" t="s">
        <v>247</v>
      </c>
      <c r="J181" s="109" t="s">
        <v>248</v>
      </c>
      <c r="K181" s="109" t="s">
        <v>249</v>
      </c>
      <c r="L181" s="19">
        <v>1676</v>
      </c>
      <c r="M181" s="71" t="s">
        <v>48</v>
      </c>
      <c r="N181" s="71" t="s">
        <v>273</v>
      </c>
      <c r="O181" s="71" t="s">
        <v>50</v>
      </c>
      <c r="P181" s="71" t="s">
        <v>51</v>
      </c>
      <c r="Q181" s="71" t="s">
        <v>52</v>
      </c>
      <c r="R181" s="71" t="s">
        <v>53</v>
      </c>
      <c r="S181" s="73">
        <f>+T181</f>
        <v>500000</v>
      </c>
      <c r="T181" s="73">
        <v>500000</v>
      </c>
      <c r="U181" s="73">
        <f>+T181</f>
        <v>500000</v>
      </c>
      <c r="V181" s="71"/>
      <c r="W181" s="71"/>
      <c r="X181" s="71"/>
      <c r="Y181" s="71"/>
      <c r="Z181" s="71"/>
      <c r="AA181" s="73">
        <v>26316</v>
      </c>
      <c r="AB181" s="71" t="s">
        <v>55</v>
      </c>
      <c r="AC181" s="71"/>
      <c r="AD181" s="73">
        <f>+T181</f>
        <v>500000</v>
      </c>
      <c r="AE181" s="71"/>
      <c r="AF181" s="71"/>
      <c r="AG181" s="110">
        <v>46402</v>
      </c>
      <c r="AH181" s="110">
        <v>46477</v>
      </c>
      <c r="AI181" s="111"/>
    </row>
    <row r="182" spans="1:35" ht="30" customHeight="1" thickBot="1" x14ac:dyDescent="0.3">
      <c r="A182" s="72"/>
      <c r="B182" s="71"/>
      <c r="C182" s="90"/>
      <c r="D182" s="107"/>
      <c r="E182" s="71"/>
      <c r="F182" s="71"/>
      <c r="G182" s="107"/>
      <c r="H182" s="107"/>
      <c r="I182" s="112" t="s">
        <v>250</v>
      </c>
      <c r="J182" s="109" t="s">
        <v>251</v>
      </c>
      <c r="K182" s="109" t="s">
        <v>252</v>
      </c>
      <c r="L182" s="19">
        <v>3</v>
      </c>
      <c r="M182" s="71"/>
      <c r="N182" s="71"/>
      <c r="O182" s="71"/>
      <c r="P182" s="71"/>
      <c r="Q182" s="71"/>
      <c r="R182" s="71"/>
      <c r="S182" s="73"/>
      <c r="T182" s="73"/>
      <c r="U182" s="73"/>
      <c r="V182" s="71"/>
      <c r="W182" s="71"/>
      <c r="X182" s="71"/>
      <c r="Y182" s="71"/>
      <c r="Z182" s="71"/>
      <c r="AA182" s="73"/>
      <c r="AB182" s="71"/>
      <c r="AC182" s="71"/>
      <c r="AD182" s="73"/>
      <c r="AE182" s="71"/>
      <c r="AF182" s="71"/>
      <c r="AG182" s="107"/>
      <c r="AH182" s="107"/>
      <c r="AI182" s="71"/>
    </row>
    <row r="183" spans="1:35" ht="30" customHeight="1" thickBot="1" x14ac:dyDescent="0.3">
      <c r="A183" s="72"/>
      <c r="B183" s="71"/>
      <c r="C183" s="90"/>
      <c r="D183" s="107"/>
      <c r="E183" s="71"/>
      <c r="F183" s="71"/>
      <c r="G183" s="107"/>
      <c r="H183" s="107"/>
      <c r="I183" s="113" t="s">
        <v>253</v>
      </c>
      <c r="J183" s="109" t="s">
        <v>254</v>
      </c>
      <c r="K183" s="109" t="s">
        <v>249</v>
      </c>
      <c r="L183" s="19">
        <v>1676</v>
      </c>
      <c r="M183" s="71"/>
      <c r="N183" s="71"/>
      <c r="O183" s="71"/>
      <c r="P183" s="71"/>
      <c r="Q183" s="71"/>
      <c r="R183" s="71"/>
      <c r="S183" s="73"/>
      <c r="T183" s="73"/>
      <c r="U183" s="73"/>
      <c r="V183" s="71"/>
      <c r="W183" s="71"/>
      <c r="X183" s="71"/>
      <c r="Y183" s="71"/>
      <c r="Z183" s="71"/>
      <c r="AA183" s="73"/>
      <c r="AB183" s="71"/>
      <c r="AC183" s="71"/>
      <c r="AD183" s="73"/>
      <c r="AE183" s="71"/>
      <c r="AF183" s="71"/>
      <c r="AG183" s="107"/>
      <c r="AH183" s="107"/>
      <c r="AI183" s="71"/>
    </row>
    <row r="184" spans="1:35" ht="30" customHeight="1" thickBot="1" x14ac:dyDescent="0.3">
      <c r="A184" s="72"/>
      <c r="B184" s="71"/>
      <c r="C184" s="90"/>
      <c r="D184" s="107"/>
      <c r="E184" s="71"/>
      <c r="F184" s="71"/>
      <c r="G184" s="107"/>
      <c r="H184" s="107"/>
      <c r="I184" s="108" t="s">
        <v>266</v>
      </c>
      <c r="J184" s="109" t="s">
        <v>255</v>
      </c>
      <c r="K184" s="109" t="s">
        <v>267</v>
      </c>
      <c r="L184" s="19">
        <v>1</v>
      </c>
      <c r="M184" s="71"/>
      <c r="N184" s="71"/>
      <c r="O184" s="71"/>
      <c r="P184" s="71"/>
      <c r="Q184" s="71"/>
      <c r="R184" s="71"/>
      <c r="S184" s="73"/>
      <c r="T184" s="73"/>
      <c r="U184" s="73"/>
      <c r="V184" s="71"/>
      <c r="W184" s="71"/>
      <c r="X184" s="71"/>
      <c r="Y184" s="71"/>
      <c r="Z184" s="71"/>
      <c r="AA184" s="73"/>
      <c r="AB184" s="71"/>
      <c r="AC184" s="71"/>
      <c r="AD184" s="73"/>
      <c r="AE184" s="71"/>
      <c r="AF184" s="71"/>
      <c r="AG184" s="107"/>
      <c r="AH184" s="107"/>
      <c r="AI184" s="71"/>
    </row>
    <row r="185" spans="1:35" ht="49.5" customHeight="1" thickBot="1" x14ac:dyDescent="0.3">
      <c r="A185" s="72" t="s">
        <v>274</v>
      </c>
      <c r="B185" s="71"/>
      <c r="C185" s="88" t="s">
        <v>256</v>
      </c>
      <c r="D185" s="107" t="s">
        <v>246</v>
      </c>
      <c r="E185" s="71" t="s">
        <v>275</v>
      </c>
      <c r="F185" s="71" t="s">
        <v>257</v>
      </c>
      <c r="G185" s="107" t="s">
        <v>44</v>
      </c>
      <c r="H185" s="107" t="s">
        <v>44</v>
      </c>
      <c r="I185" s="108" t="s">
        <v>247</v>
      </c>
      <c r="J185" s="109" t="s">
        <v>248</v>
      </c>
      <c r="K185" s="109" t="s">
        <v>249</v>
      </c>
      <c r="L185" s="19">
        <v>1039</v>
      </c>
      <c r="M185" s="71" t="s">
        <v>48</v>
      </c>
      <c r="N185" s="71" t="s">
        <v>49</v>
      </c>
      <c r="O185" s="71" t="s">
        <v>50</v>
      </c>
      <c r="P185" s="71" t="s">
        <v>51</v>
      </c>
      <c r="Q185" s="71" t="s">
        <v>52</v>
      </c>
      <c r="R185" s="71" t="s">
        <v>53</v>
      </c>
      <c r="S185" s="73">
        <f>+T185</f>
        <v>1392004</v>
      </c>
      <c r="T185" s="73">
        <v>1392004</v>
      </c>
      <c r="U185" s="73">
        <f>+T185</f>
        <v>1392004</v>
      </c>
      <c r="V185" s="71"/>
      <c r="W185" s="71"/>
      <c r="X185" s="71"/>
      <c r="Y185" s="71"/>
      <c r="Z185" s="71"/>
      <c r="AA185" s="73">
        <v>73264</v>
      </c>
      <c r="AB185" s="71" t="s">
        <v>55</v>
      </c>
      <c r="AC185" s="71"/>
      <c r="AD185" s="73">
        <f>+T185</f>
        <v>1392004</v>
      </c>
      <c r="AE185" s="71"/>
      <c r="AF185" s="71"/>
      <c r="AG185" s="120">
        <v>46280</v>
      </c>
      <c r="AH185" s="121">
        <v>46356</v>
      </c>
      <c r="AI185" s="111"/>
    </row>
    <row r="186" spans="1:35" ht="30" customHeight="1" thickBot="1" x14ac:dyDescent="0.3">
      <c r="A186" s="72"/>
      <c r="B186" s="71"/>
      <c r="C186" s="90"/>
      <c r="D186" s="107"/>
      <c r="E186" s="71"/>
      <c r="F186" s="71"/>
      <c r="G186" s="107"/>
      <c r="H186" s="107"/>
      <c r="I186" s="112" t="s">
        <v>250</v>
      </c>
      <c r="J186" s="109" t="s">
        <v>251</v>
      </c>
      <c r="K186" s="109" t="s">
        <v>252</v>
      </c>
      <c r="L186" s="19">
        <v>2</v>
      </c>
      <c r="M186" s="71"/>
      <c r="N186" s="71"/>
      <c r="O186" s="71"/>
      <c r="P186" s="71"/>
      <c r="Q186" s="71"/>
      <c r="R186" s="71"/>
      <c r="S186" s="73"/>
      <c r="T186" s="73"/>
      <c r="U186" s="73"/>
      <c r="V186" s="71"/>
      <c r="W186" s="71"/>
      <c r="X186" s="71"/>
      <c r="Y186" s="71"/>
      <c r="Z186" s="71"/>
      <c r="AA186" s="73"/>
      <c r="AB186" s="71"/>
      <c r="AC186" s="71"/>
      <c r="AD186" s="73"/>
      <c r="AE186" s="71"/>
      <c r="AF186" s="71"/>
      <c r="AG186" s="122"/>
      <c r="AH186" s="123"/>
      <c r="AI186" s="71"/>
    </row>
    <row r="187" spans="1:35" ht="30" customHeight="1" thickBot="1" x14ac:dyDescent="0.3">
      <c r="A187" s="72"/>
      <c r="B187" s="71"/>
      <c r="C187" s="90"/>
      <c r="D187" s="107"/>
      <c r="E187" s="71"/>
      <c r="F187" s="71"/>
      <c r="G187" s="107"/>
      <c r="H187" s="107"/>
      <c r="I187" s="113" t="s">
        <v>253</v>
      </c>
      <c r="J187" s="109" t="s">
        <v>254</v>
      </c>
      <c r="K187" s="109" t="s">
        <v>249</v>
      </c>
      <c r="L187" s="19">
        <v>1039</v>
      </c>
      <c r="M187" s="71"/>
      <c r="N187" s="71"/>
      <c r="O187" s="71"/>
      <c r="P187" s="71"/>
      <c r="Q187" s="71"/>
      <c r="R187" s="71"/>
      <c r="S187" s="73"/>
      <c r="T187" s="73"/>
      <c r="U187" s="73"/>
      <c r="V187" s="71"/>
      <c r="W187" s="71"/>
      <c r="X187" s="71"/>
      <c r="Y187" s="71"/>
      <c r="Z187" s="71"/>
      <c r="AA187" s="73"/>
      <c r="AB187" s="71"/>
      <c r="AC187" s="71"/>
      <c r="AD187" s="73"/>
      <c r="AE187" s="71"/>
      <c r="AF187" s="71"/>
      <c r="AG187" s="122"/>
      <c r="AH187" s="123"/>
      <c r="AI187" s="71"/>
    </row>
    <row r="188" spans="1:35" ht="30" customHeight="1" thickBot="1" x14ac:dyDescent="0.3">
      <c r="A188" s="72"/>
      <c r="B188" s="71"/>
      <c r="C188" s="90"/>
      <c r="D188" s="107"/>
      <c r="E188" s="71"/>
      <c r="F188" s="71"/>
      <c r="G188" s="107"/>
      <c r="H188" s="107"/>
      <c r="I188" s="108" t="s">
        <v>266</v>
      </c>
      <c r="J188" s="109" t="s">
        <v>255</v>
      </c>
      <c r="K188" s="109" t="s">
        <v>267</v>
      </c>
      <c r="L188" s="19">
        <v>1</v>
      </c>
      <c r="M188" s="71"/>
      <c r="N188" s="71"/>
      <c r="O188" s="71"/>
      <c r="P188" s="71"/>
      <c r="Q188" s="71"/>
      <c r="R188" s="71"/>
      <c r="S188" s="73"/>
      <c r="T188" s="73"/>
      <c r="U188" s="73"/>
      <c r="V188" s="71"/>
      <c r="W188" s="71"/>
      <c r="X188" s="71"/>
      <c r="Y188" s="71"/>
      <c r="Z188" s="71"/>
      <c r="AA188" s="73"/>
      <c r="AB188" s="71"/>
      <c r="AC188" s="71"/>
      <c r="AD188" s="73"/>
      <c r="AE188" s="71"/>
      <c r="AF188" s="71"/>
      <c r="AG188" s="124"/>
      <c r="AH188" s="125"/>
      <c r="AI188" s="71"/>
    </row>
    <row r="189" spans="1:35" ht="49.5" customHeight="1" thickBot="1" x14ac:dyDescent="0.3">
      <c r="A189" s="72" t="s">
        <v>276</v>
      </c>
      <c r="B189" s="71"/>
      <c r="C189" s="133" t="s">
        <v>256</v>
      </c>
      <c r="D189" s="107" t="s">
        <v>246</v>
      </c>
      <c r="E189" s="71" t="s">
        <v>277</v>
      </c>
      <c r="F189" s="71" t="s">
        <v>257</v>
      </c>
      <c r="G189" s="107" t="s">
        <v>44</v>
      </c>
      <c r="H189" s="107" t="s">
        <v>44</v>
      </c>
      <c r="I189" s="108" t="s">
        <v>247</v>
      </c>
      <c r="J189" s="109" t="s">
        <v>248</v>
      </c>
      <c r="K189" s="109" t="s">
        <v>249</v>
      </c>
      <c r="L189" s="19">
        <v>1689</v>
      </c>
      <c r="M189" s="71" t="s">
        <v>48</v>
      </c>
      <c r="N189" s="71" t="s">
        <v>278</v>
      </c>
      <c r="O189" s="71" t="s">
        <v>50</v>
      </c>
      <c r="P189" s="71" t="s">
        <v>51</v>
      </c>
      <c r="Q189" s="71" t="s">
        <v>52</v>
      </c>
      <c r="R189" s="71" t="s">
        <v>53</v>
      </c>
      <c r="S189" s="73">
        <f>+T189</f>
        <v>250000</v>
      </c>
      <c r="T189" s="73">
        <v>250000</v>
      </c>
      <c r="U189" s="73">
        <f>+T189</f>
        <v>250000</v>
      </c>
      <c r="V189" s="71"/>
      <c r="W189" s="71"/>
      <c r="X189" s="71"/>
      <c r="Y189" s="71"/>
      <c r="Z189" s="71"/>
      <c r="AA189" s="73">
        <v>13158</v>
      </c>
      <c r="AB189" s="71" t="s">
        <v>55</v>
      </c>
      <c r="AC189" s="71"/>
      <c r="AD189" s="73">
        <f>+T189</f>
        <v>250000</v>
      </c>
      <c r="AE189" s="71"/>
      <c r="AF189" s="71"/>
      <c r="AG189" s="110">
        <v>46402</v>
      </c>
      <c r="AH189" s="110">
        <v>46477</v>
      </c>
      <c r="AI189" s="111"/>
    </row>
    <row r="190" spans="1:35" ht="30" customHeight="1" thickBot="1" x14ac:dyDescent="0.3">
      <c r="A190" s="72"/>
      <c r="B190" s="71"/>
      <c r="C190" s="134"/>
      <c r="D190" s="107"/>
      <c r="E190" s="71"/>
      <c r="F190" s="71"/>
      <c r="G190" s="107"/>
      <c r="H190" s="107"/>
      <c r="I190" s="112" t="s">
        <v>250</v>
      </c>
      <c r="J190" s="109" t="s">
        <v>251</v>
      </c>
      <c r="K190" s="109" t="s">
        <v>252</v>
      </c>
      <c r="L190" s="19">
        <v>3</v>
      </c>
      <c r="M190" s="71"/>
      <c r="N190" s="71"/>
      <c r="O190" s="71"/>
      <c r="P190" s="71"/>
      <c r="Q190" s="71"/>
      <c r="R190" s="71"/>
      <c r="S190" s="73"/>
      <c r="T190" s="73"/>
      <c r="U190" s="73"/>
      <c r="V190" s="71"/>
      <c r="W190" s="71"/>
      <c r="X190" s="71"/>
      <c r="Y190" s="71"/>
      <c r="Z190" s="71"/>
      <c r="AA190" s="73"/>
      <c r="AB190" s="71"/>
      <c r="AC190" s="71"/>
      <c r="AD190" s="73"/>
      <c r="AE190" s="71"/>
      <c r="AF190" s="71"/>
      <c r="AG190" s="107"/>
      <c r="AH190" s="107"/>
      <c r="AI190" s="71"/>
    </row>
    <row r="191" spans="1:35" ht="30" customHeight="1" thickBot="1" x14ac:dyDescent="0.3">
      <c r="A191" s="72"/>
      <c r="B191" s="71"/>
      <c r="C191" s="134"/>
      <c r="D191" s="107"/>
      <c r="E191" s="71"/>
      <c r="F191" s="71"/>
      <c r="G191" s="107"/>
      <c r="H191" s="107"/>
      <c r="I191" s="113" t="s">
        <v>253</v>
      </c>
      <c r="J191" s="109" t="s">
        <v>254</v>
      </c>
      <c r="K191" s="109" t="s">
        <v>249</v>
      </c>
      <c r="L191" s="19">
        <v>1689</v>
      </c>
      <c r="M191" s="71"/>
      <c r="N191" s="71"/>
      <c r="O191" s="71"/>
      <c r="P191" s="71"/>
      <c r="Q191" s="71"/>
      <c r="R191" s="71"/>
      <c r="S191" s="73"/>
      <c r="T191" s="73"/>
      <c r="U191" s="73"/>
      <c r="V191" s="71"/>
      <c r="W191" s="71"/>
      <c r="X191" s="71"/>
      <c r="Y191" s="71"/>
      <c r="Z191" s="71"/>
      <c r="AA191" s="73"/>
      <c r="AB191" s="71"/>
      <c r="AC191" s="71"/>
      <c r="AD191" s="73"/>
      <c r="AE191" s="71"/>
      <c r="AF191" s="71"/>
      <c r="AG191" s="107"/>
      <c r="AH191" s="107"/>
      <c r="AI191" s="71"/>
    </row>
    <row r="192" spans="1:35" ht="30" customHeight="1" x14ac:dyDescent="0.25">
      <c r="A192" s="72"/>
      <c r="B192" s="71"/>
      <c r="C192" s="135"/>
      <c r="D192" s="107"/>
      <c r="E192" s="71"/>
      <c r="F192" s="71"/>
      <c r="G192" s="107"/>
      <c r="H192" s="107"/>
      <c r="I192" s="126" t="s">
        <v>266</v>
      </c>
      <c r="J192" s="109" t="s">
        <v>255</v>
      </c>
      <c r="K192" s="109" t="s">
        <v>267</v>
      </c>
      <c r="L192" s="19">
        <v>1</v>
      </c>
      <c r="M192" s="71"/>
      <c r="N192" s="71"/>
      <c r="O192" s="71"/>
      <c r="P192" s="71"/>
      <c r="Q192" s="71"/>
      <c r="R192" s="71"/>
      <c r="S192" s="73"/>
      <c r="T192" s="73"/>
      <c r="U192" s="73"/>
      <c r="V192" s="71"/>
      <c r="W192" s="71"/>
      <c r="X192" s="71"/>
      <c r="Y192" s="71"/>
      <c r="Z192" s="71"/>
      <c r="AA192" s="73"/>
      <c r="AB192" s="71"/>
      <c r="AC192" s="71"/>
      <c r="AD192" s="73"/>
      <c r="AE192" s="71"/>
      <c r="AF192" s="71"/>
      <c r="AG192" s="107"/>
      <c r="AH192" s="107"/>
      <c r="AI192" s="71"/>
    </row>
  </sheetData>
  <autoFilter ref="A2:AI169" xr:uid="{0B438EBA-70B6-434B-8E52-615F1F332B23}"/>
  <mergeCells count="1396">
    <mergeCell ref="AJ160:AJ161"/>
    <mergeCell ref="AJ162:AJ163"/>
    <mergeCell ref="AB189:AB192"/>
    <mergeCell ref="AC189:AC192"/>
    <mergeCell ref="AD189:AD192"/>
    <mergeCell ref="AE189:AE192"/>
    <mergeCell ref="AF189:AF192"/>
    <mergeCell ref="AG189:AG192"/>
    <mergeCell ref="AH189:AH192"/>
    <mergeCell ref="AI189:AI192"/>
    <mergeCell ref="AA185:AA188"/>
    <mergeCell ref="AB185:AB188"/>
    <mergeCell ref="AC185:AC188"/>
    <mergeCell ref="AD185:AD188"/>
    <mergeCell ref="AE185:AE188"/>
    <mergeCell ref="AF185:AF188"/>
    <mergeCell ref="AG185:AG188"/>
    <mergeCell ref="AH185:AH188"/>
    <mergeCell ref="AI185:AI188"/>
    <mergeCell ref="AC160:AC162"/>
    <mergeCell ref="AD160:AD162"/>
    <mergeCell ref="AE160:AE162"/>
    <mergeCell ref="AF160:AF162"/>
    <mergeCell ref="AG160:AG162"/>
    <mergeCell ref="AH160:AH162"/>
    <mergeCell ref="AC168:AC169"/>
    <mergeCell ref="AD168:AD169"/>
    <mergeCell ref="AE168:AE169"/>
    <mergeCell ref="AF168:AF169"/>
    <mergeCell ref="AG168:AG169"/>
    <mergeCell ref="AH168:AH169"/>
    <mergeCell ref="AI168:AI169"/>
    <mergeCell ref="A189:A192"/>
    <mergeCell ref="B189:B192"/>
    <mergeCell ref="C189:C192"/>
    <mergeCell ref="D189:D192"/>
    <mergeCell ref="E189:E192"/>
    <mergeCell ref="F189:F192"/>
    <mergeCell ref="G189:G192"/>
    <mergeCell ref="H189:H192"/>
    <mergeCell ref="M189:M192"/>
    <mergeCell ref="N189:N192"/>
    <mergeCell ref="O189:O192"/>
    <mergeCell ref="P189:P192"/>
    <mergeCell ref="Q189:Q192"/>
    <mergeCell ref="R189:R192"/>
    <mergeCell ref="S189:S192"/>
    <mergeCell ref="T189:T192"/>
    <mergeCell ref="U189:U192"/>
    <mergeCell ref="V189:V192"/>
    <mergeCell ref="W189:W192"/>
    <mergeCell ref="X189:X192"/>
    <mergeCell ref="Y189:Y192"/>
    <mergeCell ref="Z189:Z192"/>
    <mergeCell ref="AA189:AA192"/>
    <mergeCell ref="Z181:Z184"/>
    <mergeCell ref="AA181:AA184"/>
    <mergeCell ref="AB181:AB184"/>
    <mergeCell ref="AC181:AC184"/>
    <mergeCell ref="AD181:AD184"/>
    <mergeCell ref="AE181:AE184"/>
    <mergeCell ref="AF181:AF184"/>
    <mergeCell ref="AG181:AG184"/>
    <mergeCell ref="AH181:AH184"/>
    <mergeCell ref="AI181:AI184"/>
    <mergeCell ref="A185:A188"/>
    <mergeCell ref="B185:B188"/>
    <mergeCell ref="C185:C188"/>
    <mergeCell ref="D185:D188"/>
    <mergeCell ref="E185:E188"/>
    <mergeCell ref="F185:F188"/>
    <mergeCell ref="G185:G188"/>
    <mergeCell ref="H185:H188"/>
    <mergeCell ref="M185:M188"/>
    <mergeCell ref="N185:N188"/>
    <mergeCell ref="O185:O188"/>
    <mergeCell ref="P185:P188"/>
    <mergeCell ref="Q185:Q188"/>
    <mergeCell ref="R185:R188"/>
    <mergeCell ref="S185:S188"/>
    <mergeCell ref="T185:T188"/>
    <mergeCell ref="U185:U188"/>
    <mergeCell ref="V185:V188"/>
    <mergeCell ref="W185:W188"/>
    <mergeCell ref="X185:X188"/>
    <mergeCell ref="Y185:Y188"/>
    <mergeCell ref="Z185:Z188"/>
    <mergeCell ref="Y177:Y180"/>
    <mergeCell ref="Z177:Z180"/>
    <mergeCell ref="AA177:AA180"/>
    <mergeCell ref="AB177:AB180"/>
    <mergeCell ref="AC177:AC180"/>
    <mergeCell ref="AD177:AD180"/>
    <mergeCell ref="AE177:AE180"/>
    <mergeCell ref="AF177:AF180"/>
    <mergeCell ref="AG177:AG180"/>
    <mergeCell ref="AH177:AH180"/>
    <mergeCell ref="AI177:AI180"/>
    <mergeCell ref="V181:V184"/>
    <mergeCell ref="W181:W184"/>
    <mergeCell ref="X181:X184"/>
    <mergeCell ref="Y181:Y184"/>
    <mergeCell ref="V177:V180"/>
    <mergeCell ref="W177:W180"/>
    <mergeCell ref="X177:X180"/>
    <mergeCell ref="A181:A184"/>
    <mergeCell ref="B181:B184"/>
    <mergeCell ref="C181:C184"/>
    <mergeCell ref="D181:D184"/>
    <mergeCell ref="E181:E184"/>
    <mergeCell ref="F181:F184"/>
    <mergeCell ref="G181:G184"/>
    <mergeCell ref="H181:H184"/>
    <mergeCell ref="M181:M184"/>
    <mergeCell ref="N181:N184"/>
    <mergeCell ref="O181:O184"/>
    <mergeCell ref="P181:P184"/>
    <mergeCell ref="Q181:Q184"/>
    <mergeCell ref="R181:R184"/>
    <mergeCell ref="S181:S184"/>
    <mergeCell ref="T181:T184"/>
    <mergeCell ref="U181:U184"/>
    <mergeCell ref="A177:A180"/>
    <mergeCell ref="B177:B180"/>
    <mergeCell ref="C177:C180"/>
    <mergeCell ref="D177:D180"/>
    <mergeCell ref="E177:E180"/>
    <mergeCell ref="F177:F180"/>
    <mergeCell ref="G177:G180"/>
    <mergeCell ref="H177:H180"/>
    <mergeCell ref="M177:M180"/>
    <mergeCell ref="N177:N180"/>
    <mergeCell ref="O177:O180"/>
    <mergeCell ref="P177:P180"/>
    <mergeCell ref="Q177:Q180"/>
    <mergeCell ref="R177:R180"/>
    <mergeCell ref="S177:S180"/>
    <mergeCell ref="T177:T180"/>
    <mergeCell ref="U177:U180"/>
    <mergeCell ref="W173:W175"/>
    <mergeCell ref="X173:X175"/>
    <mergeCell ref="Y173:Y175"/>
    <mergeCell ref="Z173:Z175"/>
    <mergeCell ref="AA173:AA175"/>
    <mergeCell ref="AB173:AB175"/>
    <mergeCell ref="AC173:AC175"/>
    <mergeCell ref="AD173:AD175"/>
    <mergeCell ref="AE173:AE175"/>
    <mergeCell ref="AF173:AF175"/>
    <mergeCell ref="AG173:AG175"/>
    <mergeCell ref="AH173:AH175"/>
    <mergeCell ref="AI173:AI175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M173:M175"/>
    <mergeCell ref="N173:N175"/>
    <mergeCell ref="O173:O175"/>
    <mergeCell ref="P173:P175"/>
    <mergeCell ref="Q173:Q175"/>
    <mergeCell ref="R173:R175"/>
    <mergeCell ref="S173:S175"/>
    <mergeCell ref="T173:T175"/>
    <mergeCell ref="U173:U175"/>
    <mergeCell ref="V173:V175"/>
    <mergeCell ref="W170:W172"/>
    <mergeCell ref="X170:X172"/>
    <mergeCell ref="Y170:Y172"/>
    <mergeCell ref="Z170:Z172"/>
    <mergeCell ref="AA170:AA172"/>
    <mergeCell ref="AB170:AB172"/>
    <mergeCell ref="AC170:AC172"/>
    <mergeCell ref="AD170:AD172"/>
    <mergeCell ref="AE170:AE172"/>
    <mergeCell ref="AF170:AF172"/>
    <mergeCell ref="AG170:AG172"/>
    <mergeCell ref="AH170:AH172"/>
    <mergeCell ref="AI170:AI172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M170:M172"/>
    <mergeCell ref="N170:N172"/>
    <mergeCell ref="O170:O172"/>
    <mergeCell ref="P170:P172"/>
    <mergeCell ref="Q170:Q172"/>
    <mergeCell ref="R170:R172"/>
    <mergeCell ref="S170:S172"/>
    <mergeCell ref="T170:T172"/>
    <mergeCell ref="U170:U172"/>
    <mergeCell ref="V170:V172"/>
    <mergeCell ref="AC166:AC167"/>
    <mergeCell ref="AD166:AD167"/>
    <mergeCell ref="AE166:AE167"/>
    <mergeCell ref="AF166:AF167"/>
    <mergeCell ref="AG166:AG167"/>
    <mergeCell ref="AH166:AH167"/>
    <mergeCell ref="AI166:AI167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M166:M167"/>
    <mergeCell ref="N166:N167"/>
    <mergeCell ref="O166:O167"/>
    <mergeCell ref="P166:P167"/>
    <mergeCell ref="Q166:Q167"/>
    <mergeCell ref="R166:R167"/>
    <mergeCell ref="S166:S167"/>
    <mergeCell ref="T166:T167"/>
    <mergeCell ref="U166:U167"/>
    <mergeCell ref="AD163:AD165"/>
    <mergeCell ref="AE163:AE165"/>
    <mergeCell ref="AF163:AF165"/>
    <mergeCell ref="AG163:AG165"/>
    <mergeCell ref="AH163:AH165"/>
    <mergeCell ref="F163:F165"/>
    <mergeCell ref="G163:G165"/>
    <mergeCell ref="H163:H165"/>
    <mergeCell ref="AI160:AI162"/>
    <mergeCell ref="AI163:AI165"/>
    <mergeCell ref="E1:E2"/>
    <mergeCell ref="F1:F2"/>
    <mergeCell ref="E163:E165"/>
    <mergeCell ref="M163:M165"/>
    <mergeCell ref="N163:N165"/>
    <mergeCell ref="T1:T2"/>
    <mergeCell ref="U1:Z1"/>
    <mergeCell ref="G1:G2"/>
    <mergeCell ref="H1:H2"/>
    <mergeCell ref="I1:L1"/>
    <mergeCell ref="M1:M2"/>
    <mergeCell ref="N1:N2"/>
    <mergeCell ref="O1:O2"/>
    <mergeCell ref="R10:R11"/>
    <mergeCell ref="S10:S19"/>
    <mergeCell ref="AF7:AF9"/>
    <mergeCell ref="AI42:AI58"/>
    <mergeCell ref="D163:D165"/>
    <mergeCell ref="S163:S165"/>
    <mergeCell ref="T163:T165"/>
    <mergeCell ref="O163:O165"/>
    <mergeCell ref="P163:P165"/>
    <mergeCell ref="Q163:Q165"/>
    <mergeCell ref="R163:R165"/>
    <mergeCell ref="U163:U165"/>
    <mergeCell ref="V163:V165"/>
    <mergeCell ref="AI1:AI2"/>
    <mergeCell ref="A4:A9"/>
    <mergeCell ref="B4:B9"/>
    <mergeCell ref="C4:C9"/>
    <mergeCell ref="D4:D9"/>
    <mergeCell ref="E4:E6"/>
    <mergeCell ref="F4:F9"/>
    <mergeCell ref="G4:G9"/>
    <mergeCell ref="H4:H9"/>
    <mergeCell ref="M4:M6"/>
    <mergeCell ref="AA1:AA2"/>
    <mergeCell ref="AB1:AB2"/>
    <mergeCell ref="AC1:AE1"/>
    <mergeCell ref="AF1:AF2"/>
    <mergeCell ref="AG1:AG2"/>
    <mergeCell ref="AH1:AH2"/>
    <mergeCell ref="P1:P2"/>
    <mergeCell ref="Q1:Q2"/>
    <mergeCell ref="R1:R2"/>
    <mergeCell ref="S1:S2"/>
    <mergeCell ref="W163:W165"/>
    <mergeCell ref="X163:X165"/>
    <mergeCell ref="Y163:Y165"/>
    <mergeCell ref="A1:A2"/>
    <mergeCell ref="B1:B2"/>
    <mergeCell ref="C1:C2"/>
    <mergeCell ref="D1:D2"/>
    <mergeCell ref="AF4:AF6"/>
    <mergeCell ref="AG4:AG9"/>
    <mergeCell ref="AH4:AH9"/>
    <mergeCell ref="AI4:AI9"/>
    <mergeCell ref="E7:E9"/>
    <mergeCell ref="M7:M9"/>
    <mergeCell ref="O7:O9"/>
    <mergeCell ref="P7:P9"/>
    <mergeCell ref="Q7:Q9"/>
    <mergeCell ref="R7:R9"/>
    <mergeCell ref="Z4:Z6"/>
    <mergeCell ref="AA4:AA6"/>
    <mergeCell ref="AB4:AB6"/>
    <mergeCell ref="AC4:AC6"/>
    <mergeCell ref="AD4:AD6"/>
    <mergeCell ref="AE4:AE6"/>
    <mergeCell ref="T4:T6"/>
    <mergeCell ref="U4:U6"/>
    <mergeCell ref="V4:V6"/>
    <mergeCell ref="W4:W6"/>
    <mergeCell ref="X4:X6"/>
    <mergeCell ref="Y4:Y6"/>
    <mergeCell ref="N4:N9"/>
    <mergeCell ref="O4:O6"/>
    <mergeCell ref="P4:P6"/>
    <mergeCell ref="Q4:Q6"/>
    <mergeCell ref="R4:R6"/>
    <mergeCell ref="S4:S9"/>
    <mergeCell ref="Z7:Z9"/>
    <mergeCell ref="AA7:AA9"/>
    <mergeCell ref="AB7:AB9"/>
    <mergeCell ref="AC7:AC9"/>
    <mergeCell ref="AD7:AD9"/>
    <mergeCell ref="AE7:AE9"/>
    <mergeCell ref="T7:T9"/>
    <mergeCell ref="U7:U9"/>
    <mergeCell ref="V7:V9"/>
    <mergeCell ref="W7:W9"/>
    <mergeCell ref="X7:X9"/>
    <mergeCell ref="Y7:Y9"/>
    <mergeCell ref="T12:T14"/>
    <mergeCell ref="U12:U14"/>
    <mergeCell ref="V12:V14"/>
    <mergeCell ref="W12:W14"/>
    <mergeCell ref="X12:X14"/>
    <mergeCell ref="Y12:Y14"/>
    <mergeCell ref="AG10:AG19"/>
    <mergeCell ref="AH10:AH19"/>
    <mergeCell ref="AI10:AI19"/>
    <mergeCell ref="E12:E14"/>
    <mergeCell ref="M12:M14"/>
    <mergeCell ref="O12:O14"/>
    <mergeCell ref="P12:P14"/>
    <mergeCell ref="Q12:Q14"/>
    <mergeCell ref="R12:R14"/>
    <mergeCell ref="Z10:Z11"/>
    <mergeCell ref="AA10:AA11"/>
    <mergeCell ref="AB10:AB11"/>
    <mergeCell ref="AC10:AC11"/>
    <mergeCell ref="AD10:AD11"/>
    <mergeCell ref="AE10:AE11"/>
    <mergeCell ref="T10:T11"/>
    <mergeCell ref="U10:U11"/>
    <mergeCell ref="V10:V11"/>
    <mergeCell ref="W10:W11"/>
    <mergeCell ref="X10:X11"/>
    <mergeCell ref="Y10:Y11"/>
    <mergeCell ref="N10:N19"/>
    <mergeCell ref="O10:O11"/>
    <mergeCell ref="P10:P11"/>
    <mergeCell ref="Q10:Q11"/>
    <mergeCell ref="AC15:AC16"/>
    <mergeCell ref="AD15:AD16"/>
    <mergeCell ref="AE15:AE16"/>
    <mergeCell ref="AF15:AF16"/>
    <mergeCell ref="E17:E19"/>
    <mergeCell ref="M17:M19"/>
    <mergeCell ref="AF12:AF14"/>
    <mergeCell ref="E15:E16"/>
    <mergeCell ref="M15:M16"/>
    <mergeCell ref="O15:O16"/>
    <mergeCell ref="P15:P16"/>
    <mergeCell ref="Q15:Q16"/>
    <mergeCell ref="R15:R16"/>
    <mergeCell ref="T15:T16"/>
    <mergeCell ref="U15:U16"/>
    <mergeCell ref="V15:V16"/>
    <mergeCell ref="Z12:Z14"/>
    <mergeCell ref="AA12:AA14"/>
    <mergeCell ref="AB12:AB14"/>
    <mergeCell ref="AC12:AC14"/>
    <mergeCell ref="AD12:AD14"/>
    <mergeCell ref="AE12:AE14"/>
    <mergeCell ref="F10:F19"/>
    <mergeCell ref="G10:G19"/>
    <mergeCell ref="H10:H19"/>
    <mergeCell ref="M10:M11"/>
    <mergeCell ref="O17:O19"/>
    <mergeCell ref="P17:P19"/>
    <mergeCell ref="Q17:Q19"/>
    <mergeCell ref="R17:R19"/>
    <mergeCell ref="W15:W16"/>
    <mergeCell ref="AF17:AF19"/>
    <mergeCell ref="AF10:AF11"/>
    <mergeCell ref="M20:M21"/>
    <mergeCell ref="Z17:Z19"/>
    <mergeCell ref="AA17:AA19"/>
    <mergeCell ref="AB17:AB19"/>
    <mergeCell ref="AC17:AC19"/>
    <mergeCell ref="AD17:AD19"/>
    <mergeCell ref="AE17:AE19"/>
    <mergeCell ref="T17:T19"/>
    <mergeCell ref="U17:U19"/>
    <mergeCell ref="V17:V19"/>
    <mergeCell ref="W17:W19"/>
    <mergeCell ref="X17:X19"/>
    <mergeCell ref="Y17:Y19"/>
    <mergeCell ref="S20:S23"/>
    <mergeCell ref="X15:X16"/>
    <mergeCell ref="Y15:Y16"/>
    <mergeCell ref="Z15:Z16"/>
    <mergeCell ref="AA15:AA16"/>
    <mergeCell ref="AB15:AB16"/>
    <mergeCell ref="AF20:AF21"/>
    <mergeCell ref="A10:A19"/>
    <mergeCell ref="B10:B19"/>
    <mergeCell ref="C10:C19"/>
    <mergeCell ref="D10:D19"/>
    <mergeCell ref="E10:E11"/>
    <mergeCell ref="AG20:AG23"/>
    <mergeCell ref="AH20:AH23"/>
    <mergeCell ref="AI20:AI23"/>
    <mergeCell ref="E22:E23"/>
    <mergeCell ref="M22:M23"/>
    <mergeCell ref="O22:O23"/>
    <mergeCell ref="P22:P23"/>
    <mergeCell ref="Q22:Q23"/>
    <mergeCell ref="R22:R23"/>
    <mergeCell ref="Z20:Z21"/>
    <mergeCell ref="AA20:AA21"/>
    <mergeCell ref="AB20:AB21"/>
    <mergeCell ref="AC20:AC21"/>
    <mergeCell ref="AD20:AD21"/>
    <mergeCell ref="AE20:AE21"/>
    <mergeCell ref="T20:T21"/>
    <mergeCell ref="U20:U21"/>
    <mergeCell ref="V20:V21"/>
    <mergeCell ref="W20:W21"/>
    <mergeCell ref="X20:X21"/>
    <mergeCell ref="Y20:Y21"/>
    <mergeCell ref="N20:N23"/>
    <mergeCell ref="O20:O21"/>
    <mergeCell ref="P20:P21"/>
    <mergeCell ref="Q20:Q21"/>
    <mergeCell ref="R20:R21"/>
    <mergeCell ref="AF22:AF23"/>
    <mergeCell ref="A24:A29"/>
    <mergeCell ref="B24:B29"/>
    <mergeCell ref="C24:C29"/>
    <mergeCell ref="D24:D29"/>
    <mergeCell ref="E24:E26"/>
    <mergeCell ref="F24:F29"/>
    <mergeCell ref="G24:G29"/>
    <mergeCell ref="H24:H29"/>
    <mergeCell ref="M24:M26"/>
    <mergeCell ref="Z22:Z23"/>
    <mergeCell ref="AA22:AA23"/>
    <mergeCell ref="AB22:AB23"/>
    <mergeCell ref="AC22:AC23"/>
    <mergeCell ref="AD22:AD23"/>
    <mergeCell ref="AE22:AE23"/>
    <mergeCell ref="T22:T23"/>
    <mergeCell ref="U22:U23"/>
    <mergeCell ref="V22:V23"/>
    <mergeCell ref="W22:W23"/>
    <mergeCell ref="X22:X23"/>
    <mergeCell ref="Y22:Y23"/>
    <mergeCell ref="AE27:AE29"/>
    <mergeCell ref="P24:P26"/>
    <mergeCell ref="Q24:Q26"/>
    <mergeCell ref="R24:R26"/>
    <mergeCell ref="S24:S29"/>
    <mergeCell ref="AA27:AA29"/>
    <mergeCell ref="AB27:AB29"/>
    <mergeCell ref="AC27:AC29"/>
    <mergeCell ref="AD27:AD29"/>
    <mergeCell ref="AF24:AF26"/>
    <mergeCell ref="A20:A23"/>
    <mergeCell ref="B20:B23"/>
    <mergeCell ref="C20:C23"/>
    <mergeCell ref="D20:D23"/>
    <mergeCell ref="E20:E21"/>
    <mergeCell ref="F20:F23"/>
    <mergeCell ref="G20:G23"/>
    <mergeCell ref="H20:H23"/>
    <mergeCell ref="AG24:AG29"/>
    <mergeCell ref="AH24:AH29"/>
    <mergeCell ref="AI24:AI29"/>
    <mergeCell ref="I25:I26"/>
    <mergeCell ref="J25:J26"/>
    <mergeCell ref="K25:K26"/>
    <mergeCell ref="L25:L26"/>
    <mergeCell ref="R27:R29"/>
    <mergeCell ref="T27:T29"/>
    <mergeCell ref="Z24:Z26"/>
    <mergeCell ref="AA24:AA26"/>
    <mergeCell ref="AB24:AB26"/>
    <mergeCell ref="AC24:AC26"/>
    <mergeCell ref="AD24:AD26"/>
    <mergeCell ref="AE24:AE26"/>
    <mergeCell ref="T24:T26"/>
    <mergeCell ref="U24:U26"/>
    <mergeCell ref="V24:V26"/>
    <mergeCell ref="W24:W26"/>
    <mergeCell ref="X24:X26"/>
    <mergeCell ref="Y24:Y26"/>
    <mergeCell ref="N24:N26"/>
    <mergeCell ref="O24:O26"/>
    <mergeCell ref="AF27:AF29"/>
    <mergeCell ref="U27:U29"/>
    <mergeCell ref="V27:V29"/>
    <mergeCell ref="W27:W29"/>
    <mergeCell ref="X27:X29"/>
    <mergeCell ref="Y27:Y29"/>
    <mergeCell ref="Z27:Z29"/>
    <mergeCell ref="E27:E29"/>
    <mergeCell ref="M27:M29"/>
    <mergeCell ref="N27:N29"/>
    <mergeCell ref="O27:O29"/>
    <mergeCell ref="P27:P29"/>
    <mergeCell ref="Q27:Q29"/>
    <mergeCell ref="I28:I29"/>
    <mergeCell ref="J28:J29"/>
    <mergeCell ref="K28:K29"/>
    <mergeCell ref="L28:L29"/>
    <mergeCell ref="AI30:AI35"/>
    <mergeCell ref="I31:I32"/>
    <mergeCell ref="J31:J32"/>
    <mergeCell ref="K31:K32"/>
    <mergeCell ref="L31:L32"/>
    <mergeCell ref="M33:M35"/>
    <mergeCell ref="N33:N35"/>
    <mergeCell ref="O33:O35"/>
    <mergeCell ref="P33:P35"/>
    <mergeCell ref="AC30:AC32"/>
    <mergeCell ref="AD30:AD32"/>
    <mergeCell ref="AE30:AE32"/>
    <mergeCell ref="AF30:AF32"/>
    <mergeCell ref="AG30:AG35"/>
    <mergeCell ref="AH30:AH35"/>
    <mergeCell ref="W30:W32"/>
    <mergeCell ref="X30:X32"/>
    <mergeCell ref="Y30:Y32"/>
    <mergeCell ref="Z30:Z32"/>
    <mergeCell ref="AA30:AA32"/>
    <mergeCell ref="R33:R35"/>
    <mergeCell ref="T33:T35"/>
    <mergeCell ref="U33:U35"/>
    <mergeCell ref="M30:M32"/>
    <mergeCell ref="N30:N32"/>
    <mergeCell ref="O30:O32"/>
    <mergeCell ref="P30:P32"/>
    <mergeCell ref="AE33:AE35"/>
    <mergeCell ref="AF33:AF35"/>
    <mergeCell ref="I34:I35"/>
    <mergeCell ref="J34:J35"/>
    <mergeCell ref="K34:K35"/>
    <mergeCell ref="AD33:AD35"/>
    <mergeCell ref="E33:E35"/>
    <mergeCell ref="A30:A35"/>
    <mergeCell ref="B30:B35"/>
    <mergeCell ref="C30:C35"/>
    <mergeCell ref="D30:D35"/>
    <mergeCell ref="E30:E32"/>
    <mergeCell ref="F30:F35"/>
    <mergeCell ref="AB30:AB32"/>
    <mergeCell ref="Q30:Q32"/>
    <mergeCell ref="R30:R32"/>
    <mergeCell ref="S30:S35"/>
    <mergeCell ref="T30:T32"/>
    <mergeCell ref="U30:U32"/>
    <mergeCell ref="V30:V32"/>
    <mergeCell ref="Q33:Q35"/>
    <mergeCell ref="Y33:Y35"/>
    <mergeCell ref="Z33:Z35"/>
    <mergeCell ref="AA33:AA35"/>
    <mergeCell ref="G30:G35"/>
    <mergeCell ref="H30:H35"/>
    <mergeCell ref="L34:L35"/>
    <mergeCell ref="V33:V35"/>
    <mergeCell ref="W33:W35"/>
    <mergeCell ref="X33:X35"/>
    <mergeCell ref="T36:T38"/>
    <mergeCell ref="U36:U38"/>
    <mergeCell ref="V36:V38"/>
    <mergeCell ref="G36:G38"/>
    <mergeCell ref="H36:H38"/>
    <mergeCell ref="M36:M38"/>
    <mergeCell ref="N36:N38"/>
    <mergeCell ref="O36:O38"/>
    <mergeCell ref="P36:P38"/>
    <mergeCell ref="A36:A38"/>
    <mergeCell ref="B36:B38"/>
    <mergeCell ref="C36:C38"/>
    <mergeCell ref="D36:D38"/>
    <mergeCell ref="E36:E38"/>
    <mergeCell ref="F36:F38"/>
    <mergeCell ref="AB33:AB35"/>
    <mergeCell ref="AC33:AC35"/>
    <mergeCell ref="U39:U41"/>
    <mergeCell ref="F39:F41"/>
    <mergeCell ref="G39:G41"/>
    <mergeCell ref="H39:H41"/>
    <mergeCell ref="M39:M41"/>
    <mergeCell ref="N39:N41"/>
    <mergeCell ref="O39:O41"/>
    <mergeCell ref="AI36:AI38"/>
    <mergeCell ref="I37:I38"/>
    <mergeCell ref="J37:J38"/>
    <mergeCell ref="K37:K38"/>
    <mergeCell ref="L37:L38"/>
    <mergeCell ref="A39:A41"/>
    <mergeCell ref="B39:B41"/>
    <mergeCell ref="C39:C41"/>
    <mergeCell ref="D39:D41"/>
    <mergeCell ref="E39:E41"/>
    <mergeCell ref="AC36:AC38"/>
    <mergeCell ref="AD36:AD38"/>
    <mergeCell ref="AE36:AE38"/>
    <mergeCell ref="AF36:AF38"/>
    <mergeCell ref="AG36:AG38"/>
    <mergeCell ref="AH36:AH38"/>
    <mergeCell ref="W36:W38"/>
    <mergeCell ref="X36:X38"/>
    <mergeCell ref="Y36:Y38"/>
    <mergeCell ref="Z36:Z38"/>
    <mergeCell ref="AA36:AA38"/>
    <mergeCell ref="AB36:AB38"/>
    <mergeCell ref="Q36:Q38"/>
    <mergeCell ref="R36:R38"/>
    <mergeCell ref="S36:S38"/>
    <mergeCell ref="N53:N55"/>
    <mergeCell ref="A42:A58"/>
    <mergeCell ref="B42:B58"/>
    <mergeCell ref="C42:C58"/>
    <mergeCell ref="D42:D58"/>
    <mergeCell ref="E42:E46"/>
    <mergeCell ref="F42:F58"/>
    <mergeCell ref="E53:E55"/>
    <mergeCell ref="E56:E58"/>
    <mergeCell ref="AH39:AH41"/>
    <mergeCell ref="AI39:AI41"/>
    <mergeCell ref="I40:I41"/>
    <mergeCell ref="J40:J41"/>
    <mergeCell ref="K40:K41"/>
    <mergeCell ref="L40:L41"/>
    <mergeCell ref="AB39:AB41"/>
    <mergeCell ref="AC39:AC41"/>
    <mergeCell ref="AD39:AD41"/>
    <mergeCell ref="AE39:AE41"/>
    <mergeCell ref="AF39:AF41"/>
    <mergeCell ref="AG39:AG41"/>
    <mergeCell ref="V39:V41"/>
    <mergeCell ref="W39:W41"/>
    <mergeCell ref="X39:X41"/>
    <mergeCell ref="Y39:Y41"/>
    <mergeCell ref="Z39:Z41"/>
    <mergeCell ref="AA39:AA41"/>
    <mergeCell ref="P39:P41"/>
    <mergeCell ref="Q39:Q41"/>
    <mergeCell ref="R39:R41"/>
    <mergeCell ref="S39:S41"/>
    <mergeCell ref="T39:T41"/>
    <mergeCell ref="AD50:AD52"/>
    <mergeCell ref="AD53:AD55"/>
    <mergeCell ref="AD56:AD58"/>
    <mergeCell ref="W42:W58"/>
    <mergeCell ref="X42:X58"/>
    <mergeCell ref="Y42:Y58"/>
    <mergeCell ref="Z42:Z58"/>
    <mergeCell ref="AA42:AA46"/>
    <mergeCell ref="AB42:AB46"/>
    <mergeCell ref="AA50:AA52"/>
    <mergeCell ref="AB50:AB52"/>
    <mergeCell ref="AA53:AA55"/>
    <mergeCell ref="AB53:AB55"/>
    <mergeCell ref="Q42:Q58"/>
    <mergeCell ref="R42:R58"/>
    <mergeCell ref="S42:S58"/>
    <mergeCell ref="T42:T46"/>
    <mergeCell ref="U42:U46"/>
    <mergeCell ref="V42:V58"/>
    <mergeCell ref="T50:T52"/>
    <mergeCell ref="U50:U52"/>
    <mergeCell ref="T53:T55"/>
    <mergeCell ref="U53:U55"/>
    <mergeCell ref="AD47:AD49"/>
    <mergeCell ref="AC42:AC58"/>
    <mergeCell ref="AD42:AD46"/>
    <mergeCell ref="M56:M58"/>
    <mergeCell ref="N56:N58"/>
    <mergeCell ref="T56:T58"/>
    <mergeCell ref="U56:U58"/>
    <mergeCell ref="AA56:AA58"/>
    <mergeCell ref="AB56:AB58"/>
    <mergeCell ref="E47:E49"/>
    <mergeCell ref="M47:M49"/>
    <mergeCell ref="N47:N49"/>
    <mergeCell ref="T47:T49"/>
    <mergeCell ref="U47:U49"/>
    <mergeCell ref="AA47:AA49"/>
    <mergeCell ref="AB47:AB49"/>
    <mergeCell ref="E50:E52"/>
    <mergeCell ref="P59:P80"/>
    <mergeCell ref="Q59:Q80"/>
    <mergeCell ref="R59:R80"/>
    <mergeCell ref="S59:S80"/>
    <mergeCell ref="E71:E73"/>
    <mergeCell ref="M71:M73"/>
    <mergeCell ref="N71:N73"/>
    <mergeCell ref="T71:T73"/>
    <mergeCell ref="U71:U73"/>
    <mergeCell ref="G42:G58"/>
    <mergeCell ref="H42:H58"/>
    <mergeCell ref="M42:M46"/>
    <mergeCell ref="N42:N46"/>
    <mergeCell ref="O42:O58"/>
    <mergeCell ref="P42:P58"/>
    <mergeCell ref="M50:M52"/>
    <mergeCell ref="N50:N52"/>
    <mergeCell ref="M53:M55"/>
    <mergeCell ref="AE42:AE58"/>
    <mergeCell ref="AF42:AF58"/>
    <mergeCell ref="AG42:AG58"/>
    <mergeCell ref="AH42:AH58"/>
    <mergeCell ref="AF59:AF80"/>
    <mergeCell ref="AG59:AG80"/>
    <mergeCell ref="AH59:AH80"/>
    <mergeCell ref="AI59:AI80"/>
    <mergeCell ref="E62:E64"/>
    <mergeCell ref="M62:M64"/>
    <mergeCell ref="N62:N64"/>
    <mergeCell ref="T62:T64"/>
    <mergeCell ref="U62:U64"/>
    <mergeCell ref="AA62:AA64"/>
    <mergeCell ref="Z59:Z80"/>
    <mergeCell ref="AA59:AA61"/>
    <mergeCell ref="AB59:AB80"/>
    <mergeCell ref="AC59:AC80"/>
    <mergeCell ref="AD59:AD61"/>
    <mergeCell ref="AE59:AE80"/>
    <mergeCell ref="AD62:AD64"/>
    <mergeCell ref="AD65:AD67"/>
    <mergeCell ref="AD68:AD70"/>
    <mergeCell ref="AD71:AD73"/>
    <mergeCell ref="T59:T61"/>
    <mergeCell ref="U59:U61"/>
    <mergeCell ref="V59:V80"/>
    <mergeCell ref="W59:W80"/>
    <mergeCell ref="X59:X80"/>
    <mergeCell ref="Y59:Y80"/>
    <mergeCell ref="N59:N61"/>
    <mergeCell ref="O59:O80"/>
    <mergeCell ref="N68:N70"/>
    <mergeCell ref="T68:T70"/>
    <mergeCell ref="U68:U70"/>
    <mergeCell ref="AA68:AA70"/>
    <mergeCell ref="E65:E67"/>
    <mergeCell ref="M65:M67"/>
    <mergeCell ref="N65:N67"/>
    <mergeCell ref="T65:T67"/>
    <mergeCell ref="U65:U67"/>
    <mergeCell ref="AA65:AA67"/>
    <mergeCell ref="P81:P83"/>
    <mergeCell ref="Q81:Q83"/>
    <mergeCell ref="R81:R83"/>
    <mergeCell ref="K78:K79"/>
    <mergeCell ref="L78:L79"/>
    <mergeCell ref="F59:F80"/>
    <mergeCell ref="G59:G80"/>
    <mergeCell ref="H59:H80"/>
    <mergeCell ref="M59:M61"/>
    <mergeCell ref="A81:A83"/>
    <mergeCell ref="B81:B83"/>
    <mergeCell ref="C81:C83"/>
    <mergeCell ref="D81:D83"/>
    <mergeCell ref="E81:E83"/>
    <mergeCell ref="F81:F83"/>
    <mergeCell ref="G81:G83"/>
    <mergeCell ref="H81:H83"/>
    <mergeCell ref="AD74:AD76"/>
    <mergeCell ref="E77:E80"/>
    <mergeCell ref="M77:M80"/>
    <mergeCell ref="N77:N80"/>
    <mergeCell ref="T77:T80"/>
    <mergeCell ref="U77:U80"/>
    <mergeCell ref="AA77:AA80"/>
    <mergeCell ref="AD77:AD80"/>
    <mergeCell ref="I78:I79"/>
    <mergeCell ref="J78:J79"/>
    <mergeCell ref="E74:E76"/>
    <mergeCell ref="M74:M76"/>
    <mergeCell ref="N74:N76"/>
    <mergeCell ref="T74:T76"/>
    <mergeCell ref="U74:U76"/>
    <mergeCell ref="AA74:AA76"/>
    <mergeCell ref="A59:A80"/>
    <mergeCell ref="B59:B80"/>
    <mergeCell ref="C59:C80"/>
    <mergeCell ref="D59:D80"/>
    <mergeCell ref="E59:E61"/>
    <mergeCell ref="AA71:AA73"/>
    <mergeCell ref="E68:E70"/>
    <mergeCell ref="M68:M70"/>
    <mergeCell ref="O84:O87"/>
    <mergeCell ref="P84:P87"/>
    <mergeCell ref="A84:A87"/>
    <mergeCell ref="B84:B87"/>
    <mergeCell ref="C84:C87"/>
    <mergeCell ref="D84:D87"/>
    <mergeCell ref="E84:E87"/>
    <mergeCell ref="F84:F87"/>
    <mergeCell ref="AE81:AE83"/>
    <mergeCell ref="AF81:AF83"/>
    <mergeCell ref="AG81:AG83"/>
    <mergeCell ref="AH81:AH83"/>
    <mergeCell ref="AI81:AI83"/>
    <mergeCell ref="I82:I83"/>
    <mergeCell ref="J82:J83"/>
    <mergeCell ref="K82:K83"/>
    <mergeCell ref="L82:L83"/>
    <mergeCell ref="Y81:Y83"/>
    <mergeCell ref="Z81:Z83"/>
    <mergeCell ref="AA81:AA83"/>
    <mergeCell ref="AB81:AB83"/>
    <mergeCell ref="AC81:AC83"/>
    <mergeCell ref="AD81:AD83"/>
    <mergeCell ref="S81:S83"/>
    <mergeCell ref="T81:T83"/>
    <mergeCell ref="U81:U83"/>
    <mergeCell ref="V81:V83"/>
    <mergeCell ref="W81:W83"/>
    <mergeCell ref="X81:X83"/>
    <mergeCell ref="M81:M83"/>
    <mergeCell ref="N81:N83"/>
    <mergeCell ref="O81:O83"/>
    <mergeCell ref="AI84:AI87"/>
    <mergeCell ref="I85:I86"/>
    <mergeCell ref="J85:J86"/>
    <mergeCell ref="K85:K86"/>
    <mergeCell ref="L85:L86"/>
    <mergeCell ref="A88:A96"/>
    <mergeCell ref="B88:B96"/>
    <mergeCell ref="C88:C96"/>
    <mergeCell ref="D88:D96"/>
    <mergeCell ref="E88:E90"/>
    <mergeCell ref="AC84:AC87"/>
    <mergeCell ref="AD84:AD87"/>
    <mergeCell ref="AE84:AE87"/>
    <mergeCell ref="AF84:AF87"/>
    <mergeCell ref="AG84:AG87"/>
    <mergeCell ref="AH84:AH87"/>
    <mergeCell ref="W84:W87"/>
    <mergeCell ref="X84:X87"/>
    <mergeCell ref="Y84:Y87"/>
    <mergeCell ref="Z84:Z87"/>
    <mergeCell ref="AA84:AA87"/>
    <mergeCell ref="AB84:AB87"/>
    <mergeCell ref="Q84:Q87"/>
    <mergeCell ref="R84:R87"/>
    <mergeCell ref="S84:S87"/>
    <mergeCell ref="T84:T87"/>
    <mergeCell ref="U84:U87"/>
    <mergeCell ref="V84:V87"/>
    <mergeCell ref="G84:G87"/>
    <mergeCell ref="H84:H87"/>
    <mergeCell ref="M84:M87"/>
    <mergeCell ref="N84:N87"/>
    <mergeCell ref="AA94:AA96"/>
    <mergeCell ref="P88:P96"/>
    <mergeCell ref="Q88:Q96"/>
    <mergeCell ref="R88:R96"/>
    <mergeCell ref="S88:S96"/>
    <mergeCell ref="T88:T90"/>
    <mergeCell ref="U88:U90"/>
    <mergeCell ref="T94:T96"/>
    <mergeCell ref="U94:U96"/>
    <mergeCell ref="F88:F96"/>
    <mergeCell ref="G88:G96"/>
    <mergeCell ref="H88:H96"/>
    <mergeCell ref="M88:M90"/>
    <mergeCell ref="N88:N90"/>
    <mergeCell ref="O88:O96"/>
    <mergeCell ref="M94:M96"/>
    <mergeCell ref="N94:N96"/>
    <mergeCell ref="O97:O99"/>
    <mergeCell ref="P97:P99"/>
    <mergeCell ref="A97:A99"/>
    <mergeCell ref="B97:B99"/>
    <mergeCell ref="C97:C99"/>
    <mergeCell ref="D97:D99"/>
    <mergeCell ref="E97:E99"/>
    <mergeCell ref="F97:F99"/>
    <mergeCell ref="AI88:AI96"/>
    <mergeCell ref="E91:E93"/>
    <mergeCell ref="M91:M93"/>
    <mergeCell ref="N91:N93"/>
    <mergeCell ref="T91:T93"/>
    <mergeCell ref="U91:U93"/>
    <mergeCell ref="AA91:AA93"/>
    <mergeCell ref="AB91:AB93"/>
    <mergeCell ref="AD91:AD93"/>
    <mergeCell ref="E94:E96"/>
    <mergeCell ref="AB88:AB90"/>
    <mergeCell ref="AD88:AD90"/>
    <mergeCell ref="AE88:AE96"/>
    <mergeCell ref="AF88:AF96"/>
    <mergeCell ref="AG88:AG96"/>
    <mergeCell ref="AH88:AH96"/>
    <mergeCell ref="AB94:AB96"/>
    <mergeCell ref="AD94:AD96"/>
    <mergeCell ref="V88:V96"/>
    <mergeCell ref="W88:W96"/>
    <mergeCell ref="X88:X96"/>
    <mergeCell ref="Y88:Y96"/>
    <mergeCell ref="Z88:Z96"/>
    <mergeCell ref="AA88:AA90"/>
    <mergeCell ref="AI97:AI99"/>
    <mergeCell ref="A100:A114"/>
    <mergeCell ref="B100:B114"/>
    <mergeCell ref="C100:C114"/>
    <mergeCell ref="D100:D114"/>
    <mergeCell ref="E100:E102"/>
    <mergeCell ref="AC97:AC99"/>
    <mergeCell ref="AD97:AD99"/>
    <mergeCell ref="AE97:AE99"/>
    <mergeCell ref="AF97:AF99"/>
    <mergeCell ref="AG97:AG99"/>
    <mergeCell ref="AH97:AH99"/>
    <mergeCell ref="W97:W99"/>
    <mergeCell ref="X97:X99"/>
    <mergeCell ref="Y97:Y99"/>
    <mergeCell ref="Z97:Z99"/>
    <mergeCell ref="AA97:AA99"/>
    <mergeCell ref="AB97:AB99"/>
    <mergeCell ref="Q97:Q99"/>
    <mergeCell ref="R97:R99"/>
    <mergeCell ref="S97:S99"/>
    <mergeCell ref="T97:T99"/>
    <mergeCell ref="U97:U99"/>
    <mergeCell ref="V97:V99"/>
    <mergeCell ref="G97:G99"/>
    <mergeCell ref="H97:H99"/>
    <mergeCell ref="M97:M99"/>
    <mergeCell ref="N97:N99"/>
    <mergeCell ref="W100:W114"/>
    <mergeCell ref="X100:X114"/>
    <mergeCell ref="Y100:Y114"/>
    <mergeCell ref="Z100:Z114"/>
    <mergeCell ref="AA100:AA102"/>
    <mergeCell ref="AA106:AA108"/>
    <mergeCell ref="P100:P114"/>
    <mergeCell ref="Q100:Q114"/>
    <mergeCell ref="R100:R114"/>
    <mergeCell ref="S100:S114"/>
    <mergeCell ref="T100:T102"/>
    <mergeCell ref="U100:U102"/>
    <mergeCell ref="T106:T108"/>
    <mergeCell ref="U106:U108"/>
    <mergeCell ref="F100:F114"/>
    <mergeCell ref="G100:G114"/>
    <mergeCell ref="H100:H114"/>
    <mergeCell ref="M100:M102"/>
    <mergeCell ref="N100:N102"/>
    <mergeCell ref="O100:O114"/>
    <mergeCell ref="M106:M108"/>
    <mergeCell ref="N106:N108"/>
    <mergeCell ref="E112:E114"/>
    <mergeCell ref="M112:M114"/>
    <mergeCell ref="N112:N114"/>
    <mergeCell ref="T112:T114"/>
    <mergeCell ref="U112:U114"/>
    <mergeCell ref="AA112:AA114"/>
    <mergeCell ref="E109:E111"/>
    <mergeCell ref="M109:M111"/>
    <mergeCell ref="N109:N111"/>
    <mergeCell ref="T109:T111"/>
    <mergeCell ref="U109:U111"/>
    <mergeCell ref="AA109:AA111"/>
    <mergeCell ref="AH100:AH114"/>
    <mergeCell ref="AI100:AI114"/>
    <mergeCell ref="E103:E105"/>
    <mergeCell ref="M103:M105"/>
    <mergeCell ref="N103:N105"/>
    <mergeCell ref="T103:T105"/>
    <mergeCell ref="U103:U105"/>
    <mergeCell ref="AA103:AA105"/>
    <mergeCell ref="AD103:AD105"/>
    <mergeCell ref="E106:E108"/>
    <mergeCell ref="AB100:AB114"/>
    <mergeCell ref="AC100:AC114"/>
    <mergeCell ref="AD100:AD102"/>
    <mergeCell ref="AE100:AE114"/>
    <mergeCell ref="AF100:AF114"/>
    <mergeCell ref="AG100:AG114"/>
    <mergeCell ref="AD106:AD108"/>
    <mergeCell ref="AD109:AD111"/>
    <mergeCell ref="AD112:AD114"/>
    <mergeCell ref="V100:V114"/>
    <mergeCell ref="S115:S121"/>
    <mergeCell ref="T115:T117"/>
    <mergeCell ref="U115:U117"/>
    <mergeCell ref="V115:V121"/>
    <mergeCell ref="G115:G121"/>
    <mergeCell ref="H115:H121"/>
    <mergeCell ref="M115:M117"/>
    <mergeCell ref="N115:N121"/>
    <mergeCell ref="O115:O121"/>
    <mergeCell ref="P115:P121"/>
    <mergeCell ref="L119:L120"/>
    <mergeCell ref="A115:A121"/>
    <mergeCell ref="B115:B121"/>
    <mergeCell ref="C115:C121"/>
    <mergeCell ref="D115:D121"/>
    <mergeCell ref="E115:E117"/>
    <mergeCell ref="F115:F121"/>
    <mergeCell ref="O122:O124"/>
    <mergeCell ref="P122:P124"/>
    <mergeCell ref="A122:A124"/>
    <mergeCell ref="B122:B124"/>
    <mergeCell ref="C122:C124"/>
    <mergeCell ref="D122:D124"/>
    <mergeCell ref="E122:E124"/>
    <mergeCell ref="F122:F124"/>
    <mergeCell ref="AI115:AI121"/>
    <mergeCell ref="E118:E121"/>
    <mergeCell ref="M118:M121"/>
    <mergeCell ref="T118:T121"/>
    <mergeCell ref="U118:U121"/>
    <mergeCell ref="AA118:AA121"/>
    <mergeCell ref="AD118:AD121"/>
    <mergeCell ref="I119:I120"/>
    <mergeCell ref="J119:J120"/>
    <mergeCell ref="K119:K120"/>
    <mergeCell ref="AC115:AC121"/>
    <mergeCell ref="AD115:AD117"/>
    <mergeCell ref="AE115:AE121"/>
    <mergeCell ref="AF115:AF121"/>
    <mergeCell ref="AG115:AG121"/>
    <mergeCell ref="AH115:AH121"/>
    <mergeCell ref="W115:W121"/>
    <mergeCell ref="X115:X121"/>
    <mergeCell ref="Y115:Y121"/>
    <mergeCell ref="Z115:Z121"/>
    <mergeCell ref="AA115:AA117"/>
    <mergeCell ref="AB115:AB121"/>
    <mergeCell ref="Q115:Q121"/>
    <mergeCell ref="R115:R121"/>
    <mergeCell ref="AI122:A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M125:M129"/>
    <mergeCell ref="AC122:AC124"/>
    <mergeCell ref="AD122:AD124"/>
    <mergeCell ref="AE122:AE124"/>
    <mergeCell ref="AF122:AF124"/>
    <mergeCell ref="AG122:AG124"/>
    <mergeCell ref="AH122:AH124"/>
    <mergeCell ref="W122:W124"/>
    <mergeCell ref="X122:X124"/>
    <mergeCell ref="Y122:Y124"/>
    <mergeCell ref="Z122:Z124"/>
    <mergeCell ref="AA122:AA124"/>
    <mergeCell ref="AB122:AB124"/>
    <mergeCell ref="Q122:Q124"/>
    <mergeCell ref="R122:R124"/>
    <mergeCell ref="S122:S124"/>
    <mergeCell ref="T122:T124"/>
    <mergeCell ref="U122:U124"/>
    <mergeCell ref="V122:V124"/>
    <mergeCell ref="G122:G124"/>
    <mergeCell ref="H122:H124"/>
    <mergeCell ref="M122:M124"/>
    <mergeCell ref="N122:N124"/>
    <mergeCell ref="AH133:AH141"/>
    <mergeCell ref="O130:O132"/>
    <mergeCell ref="P130:P132"/>
    <mergeCell ref="AF125:AF129"/>
    <mergeCell ref="AG125:AG129"/>
    <mergeCell ref="AH125:AH129"/>
    <mergeCell ref="AI125:AI129"/>
    <mergeCell ref="A130:A132"/>
    <mergeCell ref="B130:B132"/>
    <mergeCell ref="C130:C132"/>
    <mergeCell ref="D130:D132"/>
    <mergeCell ref="E130:E132"/>
    <mergeCell ref="F130:F132"/>
    <mergeCell ref="Z125:Z129"/>
    <mergeCell ref="AA125:AA129"/>
    <mergeCell ref="AB125:AB129"/>
    <mergeCell ref="AC125:AC129"/>
    <mergeCell ref="AD125:AD129"/>
    <mergeCell ref="AE125:AE129"/>
    <mergeCell ref="T125:T129"/>
    <mergeCell ref="U125:U129"/>
    <mergeCell ref="V125:V129"/>
    <mergeCell ref="W125:W129"/>
    <mergeCell ref="X125:X129"/>
    <mergeCell ref="Y125:Y129"/>
    <mergeCell ref="N125:N129"/>
    <mergeCell ref="O125:O129"/>
    <mergeCell ref="P125:P129"/>
    <mergeCell ref="Q125:Q129"/>
    <mergeCell ref="R125:R129"/>
    <mergeCell ref="S125:S129"/>
    <mergeCell ref="AI130:AI132"/>
    <mergeCell ref="AD130:AD132"/>
    <mergeCell ref="AE130:AE132"/>
    <mergeCell ref="AF130:AF132"/>
    <mergeCell ref="AG130:AG132"/>
    <mergeCell ref="AH130:AH132"/>
    <mergeCell ref="W130:W132"/>
    <mergeCell ref="X130:X132"/>
    <mergeCell ref="Y130:Y132"/>
    <mergeCell ref="Z130:Z132"/>
    <mergeCell ref="AA130:AA132"/>
    <mergeCell ref="AB130:AB132"/>
    <mergeCell ref="Q130:Q132"/>
    <mergeCell ref="R130:R132"/>
    <mergeCell ref="S130:S132"/>
    <mergeCell ref="T130:T132"/>
    <mergeCell ref="U130:U132"/>
    <mergeCell ref="V130:V132"/>
    <mergeCell ref="U133:U135"/>
    <mergeCell ref="V133:V141"/>
    <mergeCell ref="W133:W141"/>
    <mergeCell ref="X133:X141"/>
    <mergeCell ref="Y133:Y141"/>
    <mergeCell ref="T139:T141"/>
    <mergeCell ref="U139:U141"/>
    <mergeCell ref="N133:N141"/>
    <mergeCell ref="O133:O141"/>
    <mergeCell ref="P133:P141"/>
    <mergeCell ref="Q133:Q141"/>
    <mergeCell ref="R133:R141"/>
    <mergeCell ref="S133:S141"/>
    <mergeCell ref="E133:E135"/>
    <mergeCell ref="F133:F141"/>
    <mergeCell ref="G133:G141"/>
    <mergeCell ref="AC130:AC132"/>
    <mergeCell ref="G130:G132"/>
    <mergeCell ref="H130:H132"/>
    <mergeCell ref="M130:M132"/>
    <mergeCell ref="N130:N132"/>
    <mergeCell ref="O142:O144"/>
    <mergeCell ref="P142:P144"/>
    <mergeCell ref="A142:A144"/>
    <mergeCell ref="B142:B144"/>
    <mergeCell ref="C142:C144"/>
    <mergeCell ref="D142:D144"/>
    <mergeCell ref="E142:E144"/>
    <mergeCell ref="F142:F144"/>
    <mergeCell ref="AF133:AF141"/>
    <mergeCell ref="AG133:AG141"/>
    <mergeCell ref="A133:A141"/>
    <mergeCell ref="B133:B141"/>
    <mergeCell ref="C133:C141"/>
    <mergeCell ref="D133:D141"/>
    <mergeCell ref="H133:H141"/>
    <mergeCell ref="M133:M141"/>
    <mergeCell ref="AI133:AI141"/>
    <mergeCell ref="E136:E138"/>
    <mergeCell ref="T136:T138"/>
    <mergeCell ref="U136:U138"/>
    <mergeCell ref="AA136:AA138"/>
    <mergeCell ref="AD136:AD138"/>
    <mergeCell ref="E139:E141"/>
    <mergeCell ref="Z133:Z141"/>
    <mergeCell ref="AA133:AA135"/>
    <mergeCell ref="AB133:AB141"/>
    <mergeCell ref="AC133:AC141"/>
    <mergeCell ref="AD133:AD135"/>
    <mergeCell ref="AE133:AE141"/>
    <mergeCell ref="AA139:AA141"/>
    <mergeCell ref="AD139:AD141"/>
    <mergeCell ref="T133:T135"/>
    <mergeCell ref="AI142:A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M145:M149"/>
    <mergeCell ref="AC142:AC144"/>
    <mergeCell ref="AD142:AD144"/>
    <mergeCell ref="AE142:AE144"/>
    <mergeCell ref="AF142:AF144"/>
    <mergeCell ref="AG142:AG144"/>
    <mergeCell ref="AH142:AH144"/>
    <mergeCell ref="W142:W144"/>
    <mergeCell ref="X142:X144"/>
    <mergeCell ref="Y142:Y144"/>
    <mergeCell ref="Z142:Z144"/>
    <mergeCell ref="AA142:AA144"/>
    <mergeCell ref="AB142:AB144"/>
    <mergeCell ref="Q142:Q144"/>
    <mergeCell ref="R142:R144"/>
    <mergeCell ref="S142:S144"/>
    <mergeCell ref="T142:T144"/>
    <mergeCell ref="U142:U144"/>
    <mergeCell ref="V142:V144"/>
    <mergeCell ref="G142:G144"/>
    <mergeCell ref="H142:H144"/>
    <mergeCell ref="M142:M144"/>
    <mergeCell ref="N142:N144"/>
    <mergeCell ref="I150:I151"/>
    <mergeCell ref="J150:J151"/>
    <mergeCell ref="K150:K151"/>
    <mergeCell ref="L150:L151"/>
    <mergeCell ref="AF145:AF149"/>
    <mergeCell ref="AG145:AG149"/>
    <mergeCell ref="AH145:AH149"/>
    <mergeCell ref="AI145:AI149"/>
    <mergeCell ref="A150:A152"/>
    <mergeCell ref="B150:B152"/>
    <mergeCell ref="C150:C152"/>
    <mergeCell ref="D150:D152"/>
    <mergeCell ref="E150:E152"/>
    <mergeCell ref="F150:F152"/>
    <mergeCell ref="Z145:Z149"/>
    <mergeCell ref="AA145:AA149"/>
    <mergeCell ref="AB145:AB149"/>
    <mergeCell ref="AC145:AC149"/>
    <mergeCell ref="AD145:AD149"/>
    <mergeCell ref="AE145:AE149"/>
    <mergeCell ref="T145:T149"/>
    <mergeCell ref="U145:U149"/>
    <mergeCell ref="V145:V149"/>
    <mergeCell ref="W145:W149"/>
    <mergeCell ref="X145:X149"/>
    <mergeCell ref="Y145:Y149"/>
    <mergeCell ref="N145:N149"/>
    <mergeCell ref="O145:O149"/>
    <mergeCell ref="P145:P149"/>
    <mergeCell ref="Q145:Q149"/>
    <mergeCell ref="R145:R149"/>
    <mergeCell ref="S145:S149"/>
    <mergeCell ref="N153:N155"/>
    <mergeCell ref="O153:O155"/>
    <mergeCell ref="AE150:AE152"/>
    <mergeCell ref="AF150:AF152"/>
    <mergeCell ref="AG150:AG152"/>
    <mergeCell ref="AH150:AH152"/>
    <mergeCell ref="AI150:AI152"/>
    <mergeCell ref="A153:A155"/>
    <mergeCell ref="B153:B155"/>
    <mergeCell ref="C153:C155"/>
    <mergeCell ref="D153:D155"/>
    <mergeCell ref="E153:E155"/>
    <mergeCell ref="Y150:Y152"/>
    <mergeCell ref="Z150:Z152"/>
    <mergeCell ref="AA150:AA152"/>
    <mergeCell ref="AB150:AB152"/>
    <mergeCell ref="AC150:AC152"/>
    <mergeCell ref="AD150:AD152"/>
    <mergeCell ref="S150:S152"/>
    <mergeCell ref="T150:T152"/>
    <mergeCell ref="U150:U152"/>
    <mergeCell ref="V150:V152"/>
    <mergeCell ref="W150:W152"/>
    <mergeCell ref="X150:X152"/>
    <mergeCell ref="M150:M152"/>
    <mergeCell ref="N150:N152"/>
    <mergeCell ref="O150:O152"/>
    <mergeCell ref="P150:P152"/>
    <mergeCell ref="Q150:Q152"/>
    <mergeCell ref="R150:R152"/>
    <mergeCell ref="G150:G152"/>
    <mergeCell ref="H150:H152"/>
    <mergeCell ref="AH153:AH155"/>
    <mergeCell ref="AI153:AI155"/>
    <mergeCell ref="A156:A159"/>
    <mergeCell ref="B156:B159"/>
    <mergeCell ref="C156:C159"/>
    <mergeCell ref="D156:D159"/>
    <mergeCell ref="E156:E159"/>
    <mergeCell ref="F156:F159"/>
    <mergeCell ref="G156:G159"/>
    <mergeCell ref="H156:H159"/>
    <mergeCell ref="AB153:AB155"/>
    <mergeCell ref="AC153:AC155"/>
    <mergeCell ref="AD153:AD155"/>
    <mergeCell ref="AE153:AE155"/>
    <mergeCell ref="AF153:AF155"/>
    <mergeCell ref="AG153:AG155"/>
    <mergeCell ref="V153:V155"/>
    <mergeCell ref="W153:W155"/>
    <mergeCell ref="X153:X155"/>
    <mergeCell ref="Y153:Y155"/>
    <mergeCell ref="Z153:Z155"/>
    <mergeCell ref="AA153:AA155"/>
    <mergeCell ref="P153:P155"/>
    <mergeCell ref="Q153:Q155"/>
    <mergeCell ref="R153:R155"/>
    <mergeCell ref="S153:S155"/>
    <mergeCell ref="T153:T155"/>
    <mergeCell ref="U153:U155"/>
    <mergeCell ref="F153:F155"/>
    <mergeCell ref="G153:G155"/>
    <mergeCell ref="H153:H155"/>
    <mergeCell ref="M153:M155"/>
    <mergeCell ref="AE156:AE159"/>
    <mergeCell ref="AF156:AF159"/>
    <mergeCell ref="AG156:AG159"/>
    <mergeCell ref="AH156:AH159"/>
    <mergeCell ref="AI156:AI159"/>
    <mergeCell ref="I157:I158"/>
    <mergeCell ref="J157:J158"/>
    <mergeCell ref="K157:K158"/>
    <mergeCell ref="L157:L158"/>
    <mergeCell ref="Y156:Y159"/>
    <mergeCell ref="Z156:Z159"/>
    <mergeCell ref="AA156:AA159"/>
    <mergeCell ref="AB156:AB159"/>
    <mergeCell ref="AC156:AC159"/>
    <mergeCell ref="AD156:AD159"/>
    <mergeCell ref="S156:S159"/>
    <mergeCell ref="T156:T159"/>
    <mergeCell ref="U156:U159"/>
    <mergeCell ref="V156:V159"/>
    <mergeCell ref="W156:W159"/>
    <mergeCell ref="X156:X159"/>
    <mergeCell ref="M156:M159"/>
    <mergeCell ref="N156:N159"/>
    <mergeCell ref="O156:O159"/>
    <mergeCell ref="P156:P159"/>
    <mergeCell ref="Q156:Q159"/>
    <mergeCell ref="R156:R159"/>
    <mergeCell ref="X160:X162"/>
    <mergeCell ref="Y160:Y162"/>
    <mergeCell ref="Z160:Z162"/>
    <mergeCell ref="AA160:AA162"/>
    <mergeCell ref="AB160:AB162"/>
    <mergeCell ref="Q160:Q162"/>
    <mergeCell ref="R160:R162"/>
    <mergeCell ref="S160:S162"/>
    <mergeCell ref="T160:T162"/>
    <mergeCell ref="U160:U162"/>
    <mergeCell ref="V160:V162"/>
    <mergeCell ref="U168:U169"/>
    <mergeCell ref="V168:V169"/>
    <mergeCell ref="W168:W169"/>
    <mergeCell ref="X168:X169"/>
    <mergeCell ref="Y168:Y169"/>
    <mergeCell ref="Z168:Z169"/>
    <mergeCell ref="AA168:AA169"/>
    <mergeCell ref="AB168:AB169"/>
    <mergeCell ref="Z163:Z165"/>
    <mergeCell ref="AA163:AA165"/>
    <mergeCell ref="AB163:AB165"/>
    <mergeCell ref="V166:V167"/>
    <mergeCell ref="W166:W167"/>
    <mergeCell ref="X166:X167"/>
    <mergeCell ref="Y166:Y167"/>
    <mergeCell ref="Z166:Z167"/>
    <mergeCell ref="AA166:AA167"/>
    <mergeCell ref="AB166:AB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M168:M169"/>
    <mergeCell ref="N168:N169"/>
    <mergeCell ref="O168:O169"/>
    <mergeCell ref="P168:P169"/>
    <mergeCell ref="Q168:Q169"/>
    <mergeCell ref="R168:R169"/>
    <mergeCell ref="S168:S169"/>
    <mergeCell ref="T168:T169"/>
    <mergeCell ref="W160:W162"/>
    <mergeCell ref="G160:G162"/>
    <mergeCell ref="H160:H162"/>
    <mergeCell ref="M160:M162"/>
    <mergeCell ref="N160:N162"/>
    <mergeCell ref="O160:O162"/>
    <mergeCell ref="P160:P162"/>
    <mergeCell ref="A160:A162"/>
    <mergeCell ref="B160:B162"/>
    <mergeCell ref="C160:C162"/>
    <mergeCell ref="D160:D162"/>
    <mergeCell ref="E160:E162"/>
    <mergeCell ref="F160:F162"/>
    <mergeCell ref="A163:A165"/>
    <mergeCell ref="B163:B165"/>
    <mergeCell ref="C163:C16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Živilė Naujokienė</dc:creator>
  <cp:lastModifiedBy>Daiva Žukienė</cp:lastModifiedBy>
  <dcterms:created xsi:type="dcterms:W3CDTF">2025-09-02T13:12:16Z</dcterms:created>
  <dcterms:modified xsi:type="dcterms:W3CDTF">2026-09-15T06:03:29Z</dcterms:modified>
</cp:coreProperties>
</file>