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eodoras\Desktop\2026\Regionas\2-FZ\Patvirtinta-FZ-strategija-2026\"/>
    </mc:Choice>
  </mc:AlternateContent>
  <xr:revisionPtr revIDLastSave="0" documentId="13_ncr:1_{0EF2EFF0-A7D4-4A5F-9CBA-CBFA825EAADA}" xr6:coauthVersionLast="47" xr6:coauthVersionMax="47" xr10:uidLastSave="{00000000-0000-0000-0000-000000000000}"/>
  <bookViews>
    <workbookView xWindow="-98" yWindow="-98" windowWidth="28996" windowHeight="15675" xr2:uid="{00000000-000D-0000-FFFF-FFFF00000000}"/>
  </bookViews>
  <sheets>
    <sheet name="veiksmų planas" sheetId="2" r:id="rId1"/>
  </sheets>
  <externalReferences>
    <externalReference r:id="rId2"/>
  </externalReferences>
  <definedNames>
    <definedName name="_xlnm._FilterDatabase" localSheetId="0" hidden="1">'veiksmų planas'!$A$1:$O$150</definedName>
    <definedName name="_Hlk84884998" localSheetId="0">'veiksmų planas'!$O$7</definedName>
    <definedName name="JR_PAGE_ANCHOR_0_1">[1]Report!#REF!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2" l="1"/>
  <c r="I71" i="2"/>
  <c r="I50" i="2"/>
  <c r="I157" i="2"/>
  <c r="K157" i="2" l="1"/>
  <c r="I60" i="2"/>
  <c r="K14" i="2" l="1"/>
  <c r="N50" i="2" l="1"/>
  <c r="I126" i="2" l="1"/>
  <c r="M170" i="2"/>
  <c r="M168" i="2" l="1"/>
  <c r="M171" i="2"/>
  <c r="M169" i="2"/>
  <c r="M167" i="2"/>
  <c r="I85" i="2" l="1"/>
  <c r="I63" i="2"/>
  <c r="I41" i="2" l="1"/>
  <c r="I132" i="2"/>
  <c r="I47" i="2"/>
  <c r="I118" i="2" l="1"/>
  <c r="I115" i="2"/>
  <c r="I112" i="2"/>
  <c r="I109" i="2"/>
  <c r="I106" i="2"/>
  <c r="I103" i="2"/>
  <c r="I97" i="2"/>
  <c r="I38" i="2"/>
  <c r="I35" i="2"/>
</calcChain>
</file>

<file path=xl/sharedStrings.xml><?xml version="1.0" encoding="utf-8"?>
<sst xmlns="http://schemas.openxmlformats.org/spreadsheetml/2006/main" count="540" uniqueCount="264">
  <si>
    <t>Eil. Nr.</t>
  </si>
  <si>
    <t>Planuojamo veiksmo aprašymas</t>
  </si>
  <si>
    <t>Institucijos (įstaigos) (veiksmo vykdytojo) pavadinimas</t>
  </si>
  <si>
    <t>Įgyvendinimo terminai (metais ir ketvirčiais)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</si>
  <si>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</si>
  <si>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</si>
  <si>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</si>
  <si>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</si>
  <si>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</si>
  <si>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</si>
  <si>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</si>
  <si>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</si>
  <si>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</si>
  <si>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</si>
  <si>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Veiksmo finansavimo poreikis, eurais</t>
  </si>
  <si>
    <t>Savivaldybės (-ių) biudžeto (-ų) lėšos</t>
  </si>
  <si>
    <t>Planuojamo veiksmo pavadinimas</t>
  </si>
  <si>
    <t>Veiksmo pobūdis (investicinis (I) arba neinvesticinis (NI))</t>
  </si>
  <si>
    <t>1.1. Strategijos uždavinys</t>
  </si>
  <si>
    <t>Lietuvos Respublikos valstybės biudžeto bendrojo finansavimo lėšos</t>
  </si>
  <si>
    <t>1. Strategijos tikslas</t>
  </si>
  <si>
    <t>1.2. Strategijos uždavinys</t>
  </si>
  <si>
    <t>I</t>
  </si>
  <si>
    <t xml:space="preserve">Metinis konsoliduotų viešųjų paslaugų vartotojų skaičius  R </t>
  </si>
  <si>
    <t>Pakruojo r. sav.</t>
  </si>
  <si>
    <t>1.1.2.</t>
  </si>
  <si>
    <t>NI</t>
  </si>
  <si>
    <t>1.2.15.</t>
  </si>
  <si>
    <t>1.2.16.</t>
  </si>
  <si>
    <t>Tyrulių pelkės pritaikymas lankymui (turistinis maršrutas "Gamtos išteklių įvairovė Šiaulių regione")</t>
  </si>
  <si>
    <t>Pastabos</t>
  </si>
  <si>
    <t>1.2.25.</t>
  </si>
  <si>
    <t>Apžadų kapelių pritaikymas lankymui (turistinis maršrutas "Kelionė Šiauių regiono istorinėmis vietomis")</t>
  </si>
  <si>
    <t>1.1.1.</t>
  </si>
  <si>
    <t>1.1.3.</t>
  </si>
  <si>
    <t>1.1.4.</t>
  </si>
  <si>
    <t>1.1.5.</t>
  </si>
  <si>
    <t>1.1.6.</t>
  </si>
  <si>
    <t>1.2.1.</t>
  </si>
  <si>
    <t>1.2.2.</t>
  </si>
  <si>
    <t>1.2.3.</t>
  </si>
  <si>
    <t>1.2.4.</t>
  </si>
  <si>
    <t>1.2.5.</t>
  </si>
  <si>
    <t>1.2.6.</t>
  </si>
  <si>
    <t>1.2.7.</t>
  </si>
  <si>
    <t>1.2.8.</t>
  </si>
  <si>
    <t>1.2.9.</t>
  </si>
  <si>
    <t>1.2.10.</t>
  </si>
  <si>
    <t>1.2.11.</t>
  </si>
  <si>
    <t>1.2.12.</t>
  </si>
  <si>
    <t>1.2.13.</t>
  </si>
  <si>
    <t>1.2.14.</t>
  </si>
  <si>
    <t>1.2.17.</t>
  </si>
  <si>
    <t>1.2.18.</t>
  </si>
  <si>
    <t>1.2.19.</t>
  </si>
  <si>
    <t>1.2.20.</t>
  </si>
  <si>
    <t>1.2.21.</t>
  </si>
  <si>
    <t>1.2.22.</t>
  </si>
  <si>
    <t>1.2.23.</t>
  </si>
  <si>
    <t>1.2.24.</t>
  </si>
  <si>
    <t>1.2.26.</t>
  </si>
  <si>
    <t>1.2.27.</t>
  </si>
  <si>
    <t>2025 m. II ketv.</t>
  </si>
  <si>
    <t>2029 m. II ketv.</t>
  </si>
  <si>
    <t>1.2.28.</t>
  </si>
  <si>
    <t>2024 m. IV ketv.</t>
  </si>
  <si>
    <t>2027 m. IV ketv.</t>
  </si>
  <si>
    <t>2025 m. I ketv.</t>
  </si>
  <si>
    <t>2028 m. II ketv.</t>
  </si>
  <si>
    <t>Laičių tvenkinio pritaikymas lankymui (turistinis maršrutas "Gamtos išteklių įvairovė Šiaulių regione")</t>
  </si>
  <si>
    <t>1.2.29.</t>
  </si>
  <si>
    <t>1.2.30.</t>
  </si>
  <si>
    <t>Pastato, esančio adresu Žemaitijos g.  6A, Naujoji Akmenė, pritaikymas verslo bendradarbystės reikmėms</t>
  </si>
  <si>
    <t>2025 m. III ketv.</t>
  </si>
  <si>
    <t>2029 m. III ketv.</t>
  </si>
  <si>
    <t>Luokavos piliakalnio pritaikymas lankymui (turistinis maršrutas "Gamtos išteklių įvairovė Šiaulių regione")</t>
  </si>
  <si>
    <t>2025 m. IV ketv.</t>
  </si>
  <si>
    <t>2028 m. IV ketv.</t>
  </si>
  <si>
    <t>2026 m. I ketv.</t>
  </si>
  <si>
    <t>2029 m. I ketv.</t>
  </si>
  <si>
    <t>2028 m. III ketv.</t>
  </si>
  <si>
    <t>1.3. Strategijos uždavinys</t>
  </si>
  <si>
    <t>1.3.1.</t>
  </si>
  <si>
    <t>1.3.2.</t>
  </si>
  <si>
    <t xml:space="preserve">Pramonės teritorijos vystymas ir verslo sąlygų gerinimas Kuršėnų mieste </t>
  </si>
  <si>
    <t>1.2.31.</t>
  </si>
  <si>
    <t>1.2.32.</t>
  </si>
  <si>
    <t>1.2.33.</t>
  </si>
  <si>
    <t>Sukurtos arba atkurtos teritorijos, naudojamos ekonominei, reakreacinei ar turizmo paskirčiai R (hektarai)</t>
  </si>
  <si>
    <t>2026 m. IV ketv.</t>
  </si>
  <si>
    <t>1.1.</t>
  </si>
  <si>
    <t>1.2.</t>
  </si>
  <si>
    <t>1.3.</t>
  </si>
  <si>
    <t>Kruojos upės ir Pakruojo tvenkinio pritaikymas lankymui (turistinis maršrutas "Gamtos išteklių įvairovė Šiaulių regione")</t>
  </si>
  <si>
    <t>2026 m. III ketv.</t>
  </si>
  <si>
    <t>Dabikinės dvaro parko pritaikymas lankymui (turistinis maršrutas "Kelionė Šiaulių regiono istorinėmis vietomis")</t>
  </si>
  <si>
    <t>Papilės II piliakalnio pritaikymas lankymui (turistinis maršrutas "Kelionė Šiaulių regiono istorinėmis vietomis")</t>
  </si>
  <si>
    <t>1.2.34.</t>
  </si>
  <si>
    <t xml:space="preserve">Rūšiuojamojo
atliekų surinkimo
skatinimas
Radviliškio rajone
</t>
  </si>
  <si>
    <t>Ventos DGAS aikštelės išplėtimas</t>
  </si>
  <si>
    <t>VšĮ Šiaulių regiono atliekų tvarkymo centras</t>
  </si>
  <si>
    <t>2027 m. III ketv.</t>
  </si>
  <si>
    <t>Atliekų tvarkymo paslaugų gerinimas Kelmės rajone</t>
  </si>
  <si>
    <t>2028 m. I ketv.</t>
  </si>
  <si>
    <t>Atliekų tvarkymo paslaugų gerinimas Pakruojo rajone</t>
  </si>
  <si>
    <t>Vieningo el. bilieto sistema finansuojama Ekonomikos gaivinimo ir atsparumo didinimo priemonės plano „Naujos kartos Lietuva“ ir Lietuvos Respublikos valstybės biudžeto lėšomis, https://e-tar.lt/portal/lt/legalAct/8eb2f5f0e75a11ee9f5b8ffa077f9188</t>
  </si>
  <si>
    <t xml:space="preserve">Pagerinti sąlygas tvariai regiono ekonominei ir socialinei plėtrai
</t>
  </si>
  <si>
    <t>Padidinti regiono investicinį patrauklumą ir pagerinti verslui palankią aplinką</t>
  </si>
  <si>
    <t xml:space="preserve">P – Sukurtos arba atkurtos atviros erdvės (kv.metrai) </t>
  </si>
  <si>
    <t>P – Integruoti teritorinio vystymo projektai (projektai)</t>
  </si>
  <si>
    <t>P – Įgyvendintos viešinimo kampanijos atliekų prevencijos ir tvarkymo temomis (skaičius)</t>
  </si>
  <si>
    <t>R – Metinis konsoliduotų viešųjų paslaugų vartotojų skaičius (vartotojai per metus)</t>
  </si>
  <si>
    <t xml:space="preserve">R – Sukurtos arba atkurtos teritorijos, naudojamos ekonominei, rekreacinei ar turizmo paskirčiai (hektarai) </t>
  </si>
  <si>
    <t>R – Surinktos atskirai išrūšiuotos atliekos (tonos per metus)</t>
  </si>
  <si>
    <t xml:space="preserve">P – Sukurtos arba atkurtos atviros erdvės (kv. metrai) </t>
  </si>
  <si>
    <t xml:space="preserve"> P – Sudaryta jungtinės veiklos sutartis (vienetai) </t>
  </si>
  <si>
    <t xml:space="preserve">Specializacija: pramonės skaitmeninimas. Teikiant paslaugas numatoma bendradarbiauti su Akmenės LEZ veikiančiomis įmonėmis, Lietuvoje veikiančiais skaitmeninių technologijų kompetencjų centrais, aukštojo mokslo įstaigomis, kurių atstovai dalinsis savo patirtimi ir informacija apie situaciją rinkoje, naujus produktus ir technologijas, įmonių poreikius ir galimybes. Šios paslaugos aktualios ir Ventos pramoninėje teritorijoje ateityje įsikursiančioms įmonėms, kur infrastruktūra iki sklypų bus įrengta iš Teisingos pertvarkos fondo.
</t>
  </si>
  <si>
    <t xml:space="preserve">Specializacija: Joniškio r. sav., įkurta bendradarbystės erdvė padės tinkamai pristatyti regiono verslo dalyvius ir jų produktus, pasinaudojant skaitmeninėmis fotografavimo, vaizdo turinio kūrimo galimybėmis. Komercinė, produktų reklamos fotografija: fotografuojant produktus, siekiama pabrėžti jų privalumus, išskirtinumą ir kokybę. Tai gali būti maisto, drabužių,  ar kitų produktų fotografavimas. Reklamos ir vaizdo turinio industrija: garso ir video įrašų studija. Verslas savarankiškai ar su specialistų pagalba galės pasiruošti nesudėtingus įrašus, įgarsins vaizdo / radijo reklamas ir pan. </t>
  </si>
  <si>
    <t>Kelmės Tūkstanmečio parko pritaikymas lankymui (turistinis maršrutas "Kelionė Šiaulių regiono istorinėmis vietomis")</t>
  </si>
  <si>
    <t>Smulkiųjų verslininkų ir amatininkų kompetencijų centro įkūrimas Kuršėnų mieste</t>
  </si>
  <si>
    <t xml:space="preserve">Specializacija: Amatininkų kompetencijų centre, įkurtame Kuršėnų dvaro sodybos arklidės pastate, bus teikiamos neformaliojo švietimo paslaugos (amatininkystės mokymo programos);  Verslo bendradarbystės erdvėje, įkurtoje Kuršėnų dvaro sodybos šiaurės vakarų kumetyno pastate, bus teikiamos konsultavimo, mokymo paslaugos NVO, bendruomenėms, amatininkams ir verslo subjektams (pvz. projektų inicijavimas, rengimas, įgyvendinimas, administravimas, konsultavimas (dėl projektų rengimo proceso nuo idėjos iki įgyvendinimo, administravimo), konsultavimas rinkodaros ir kt. klausimais). </t>
  </si>
  <si>
    <t>Padidinti viešojo keleivinio transporto ir atliekų tvarkymo sistemų efektyvumą</t>
  </si>
  <si>
    <t>1.3.3.</t>
  </si>
  <si>
    <t>1.3.4.</t>
  </si>
  <si>
    <t>1.3.5.</t>
  </si>
  <si>
    <t>1.3.6.</t>
  </si>
  <si>
    <t>1.1.7.</t>
  </si>
  <si>
    <t>Jungtinės veiklos sutartis dėl regiono investicinio patrauklumo padidinimo ir verslui palankios aplinkos pagerinimo</t>
  </si>
  <si>
    <t>1.1.8.</t>
  </si>
  <si>
    <t>1.2.35.</t>
  </si>
  <si>
    <t>1.3.7.</t>
  </si>
  <si>
    <t>Šeduvos verslo parko įrengimas</t>
  </si>
  <si>
    <t>Lietuvos valstybės atkūrimo šimtmečio ąžuolyno, Sidabros upės ir tvenkinio pritaikymas lankymui (turistinis maršrutas "Kelionė Šiaulių regiono istorinėmis vietomis")</t>
  </si>
  <si>
    <t>Pakiršinio dvaro pritaikymas lankymui (turistinis maršrutas "Kelionė Šiaulių regiono istorinėmis vietomis")</t>
  </si>
  <si>
    <t>Žagarės ozo pritaikymas lankymui (turistinis maršrutas "Gamtos išteklių įvairovė Šiaulių regione")</t>
  </si>
  <si>
    <t>Tytuvėnų m. Giliaus ežero  pritaikymas lankymui (turistinis maršrutas "Gamtos išteklių įvairovė Šiaulių regione")</t>
  </si>
  <si>
    <t>R – Dviračiams skirtos infrastruktūros naudotojų skaičius per metus (naudotojai per metus)</t>
  </si>
  <si>
    <t>P – Dviračiams skirta infrastruktūra, kuriai suteikta parama (kilometrai)</t>
  </si>
  <si>
    <t>Kelmės r., Šiaulių m. ir Šiaulių r. savivaldybės</t>
  </si>
  <si>
    <t>Akmenės r., Joniškio r., Kelmės r., Pakruojo r., Radviliškio r., Šiaulių m. ir Šiaulių r. savivaldybės</t>
  </si>
  <si>
    <t xml:space="preserve">R - Sukurtos arba atkurtos teritorijos, naudojamos ekonominei, rekreacinei ar turizmo paskirčiai (hektarai) </t>
  </si>
  <si>
    <t xml:space="preserve"> R –   Bendrai teikiamų viešųjų paslaugų skaičius, (vienetai) </t>
  </si>
  <si>
    <t xml:space="preserve"> R – Bendrai teikiamų viešųjų paslaugų skaičius, (vienetai) </t>
  </si>
  <si>
    <t>Kultūros objektų, esančių Šv. Jokūbo piligriminiame kelyje, pritaikymas lankymui (turistinis maršrutas "Piligrimų keliais")</t>
  </si>
  <si>
    <t>Kudinų piliakalnio  (kitaip vadinamo Šiaulės kalnu) pritaikymas lankymui (turistinis maršrutas "Kelionė Šiaulių regiono istorinėmis vietomis")</t>
  </si>
  <si>
    <t>Medžiokalnio pritaikymas lankymui (turistinis maršrutas "Kelionė Šiaulių regiono istorinėmis vietomis")</t>
  </si>
  <si>
    <t>Jungtinės veiklos sutartis dėl  viešojo keleivinio transporto sistemos efektyvumo padidinimo Radviliškio r., Šiaulių r. ir Šiaulių miesto gyventojams</t>
  </si>
  <si>
    <t>Bendradarbystės erdvės įkūrimas Joniškio r. savivaldybėje</t>
  </si>
  <si>
    <t xml:space="preserve"> Kuršėnų dvaro sodybos teritorijos pritaikymas lankymui (turistinis maršrutas "Kelionė Šiaulių regiono istorinėmis vietomis")</t>
  </si>
  <si>
    <t xml:space="preserve">Kelmės evangelikų reformatų bažnyčios (KVR 1379) pritaikymas lankymui. Planuojamos veiklos: bažnyčios prieigų pritaikymas žmonėms su negalia, automobilių stovėjimo  aikštelės įrengimas, takų įrengimas, mažosios architektūros elementų ir kitos lankymui reikalingos infrastruktūros įrengimas.                                                              </t>
  </si>
  <si>
    <t>Radviliškio r. savivaldybės viešojo keleivinio transporto infrastruktūros plėtra ir modernizavimas.</t>
  </si>
  <si>
    <t>Viešojo keleivinio transporto paslaugų prieinamumo didinimas Šiaulių  r. savivaldybėje.</t>
  </si>
  <si>
    <t>P – Naujų ar rekonstruotų pastatų, kurių pirminės energijos paklausa yra bent 20 % mažesnė, nei reikalauja energijos beveik nevartojantis pastatas, plotas (kvadratiniai metrai)</t>
  </si>
  <si>
    <t>Pritaikyti gamtos ir kultūros objektus lankymui, gerinti informacijos sklaidą</t>
  </si>
  <si>
    <t>Tytuvėnų turizmo ir neformaliojo kraštotyros švietimo centro įrengimas</t>
  </si>
  <si>
    <t>Kelmės r. savivaldybės pramonės teritorijos Pagojo k. infrastruktūros įrengimas ir modernizavimas</t>
  </si>
  <si>
    <t>Žagarės dolomito atodangos pritaikymas lankymui (turistinis maršrutas "Gamtos išteklių įvairovė Šiaulių regione")</t>
  </si>
  <si>
    <t>Akmenės gamtos ir kultūros parko pritaikymas lankymui (turistinis maršrutas "Gamtos išteklių įvairovė Šiaulių regione")</t>
  </si>
  <si>
    <t>Gamtos ir kultūros objektų pritaikymas lankymui Šiaulių rajono savivaldybėje (turistinis maršrutas "Gamtos išteklių įvairovė Šiaulių regione")</t>
  </si>
  <si>
    <t>Antaniškių miško pritaikymas  lankymui (turistinis maršrutas "Gamtos išteklių įvairovė Šiaulių regione")</t>
  </si>
  <si>
    <t>Projektas yra vienas iš veiksmų Šiaulių rajono savivaldybės programoje - "Šiaulių rajono dvarų teritorijų ir parkų sutvarkymas pritaikant turizmui".</t>
  </si>
  <si>
    <t>Pakruojo rajono savivaldybės kultūros objektų pritaikymas lankymui (turistinis maršrutas "Kelionė Šiaulių regiono istorinėmis vietomis")</t>
  </si>
  <si>
    <t>Kelmės evangelikų reformatų bažnyčios pritaikymas lankymui (turistinis maršrutas "Kelionė Šiaulių regiono istorinėmis vietomis")</t>
  </si>
  <si>
    <t>Burbaičių piliakalnio su gyvenviete pritaikymas lankymui (turistinis maršrutas "Kelionė Šiaulių regiono istorinėmis vietomis")</t>
  </si>
  <si>
    <t>Kelmės r. savivaldybės kultūros objektų pritaikymas lankymui (turistinis maršrutas "Kelionė Šiaulių regiono istorinėmis vietomis")</t>
  </si>
  <si>
    <t>Kubilių, Papušynio piliakalnio su gyvenviete pritaikymas lankymui (turistinis maršrutas "Kelionė Šiaulių regiono istorinėmis vietomis")</t>
  </si>
  <si>
    <t>Tytuvėnų m. Bridvaišio ež. pritaikymas lankymui (turistinis maršrutas "Gamtos išteklių įvairovė Šiaulių regione")</t>
  </si>
  <si>
    <t xml:space="preserve">Žagarės ozo, Žvelgaičio tvenkinio ir Švėtės upės pritaikymas lankymui (P.Cvirkos g., Žagarė, Joniškio r. sav.) (Žagarės ozo teritorija). Numatomos veiklos: pėsčiųjų tako, vedančio nuo Žagarės, įrengimas; apžvalgos ir poilsio aikštelių   įrengimas; nusileidimų prie tvenkinio įrengimas buvusio malūno teritorijoje; liepto, pasivaikščiojimo takų įrengimas prie teritorijoje esančio šaltinio ir Švėtės užtvankos;
pažintinio tako, paukščių stebėjimo bokštelio įrengimas;
mažosios architektūros elementų, informacinės ir kitos lankymui reikalingos infrastruktūros įrengimas.
</t>
  </si>
  <si>
    <t>Burbiškio dvaro sodybos pritaikymas lankymui (turistinis maršrutas "Kelionė Šiaulių regiono istorinėmis vietomis")</t>
  </si>
  <si>
    <t>Šeduvos kultūros ir gamtos objektų  pritaikymas lankymui (turistinis maršrutas "Kelionė Šiaulių regiono istorinėmis vietomis")</t>
  </si>
  <si>
    <t xml:space="preserve">Dabikinės dvaro parko (KVR 38841) (Akmenės r. sav., Akmenės sen., Dabikinės k.) pritaikymas lankymui. 
Planuojamos veiklos objekte ir prieigose: automobilių stovėjimo aikštelės įrengimas; parko teritorijos apšvietimo, mažosios architektūros elementų ir kitos lankymui reikalingos infrastruktūros įrengimas.                                          </t>
  </si>
  <si>
    <t>Kryžių kalno pritaikymas lankymui (turistinis maršrutas "Piligrimų keliais")</t>
  </si>
  <si>
    <t xml:space="preserve">Jungtinės veiklos sutartis dėl neformaliojo švietimo  Kelmės r., Šiaulių r. ir Šiaulių miesto savivaldybių gyventojams </t>
  </si>
  <si>
    <t>Akmenės r. sav. administracija</t>
  </si>
  <si>
    <r>
      <rPr>
        <b/>
        <sz val="11"/>
        <rFont val="Times New Roman"/>
        <family val="1"/>
        <charset val="186"/>
      </rPr>
      <t>Jungtinės veiklos sutarties parengimas ir pasirašymas dėl Šiaulių regiono investicinio patrauklumo padidinimo ir verslui palankios aplinkos pagerinimo.</t>
    </r>
    <r>
      <rPr>
        <sz val="11"/>
        <rFont val="Times New Roman"/>
        <family val="1"/>
      </rPr>
      <t xml:space="preserve">    Šiaulių rajono savivaldybė bus paskirta už bendros veiklos organizavimą, visoms savivaldybėms nustatytos konkrečios funkcijos.                                                                                 1.  Numatoma vykdyti bendras rinkodaros ir analizės priemones, skirtas investicinio patrauklumo padidinimui ir verslui palankios aplinkos kūrimui, šių priemonių įgyvendinimo stebėseną bei koordinavimą, vertinti jų  kokybę. Nuolat atnaujinti ir tikslinti informaciją apie investicijoms parengtus sklypus ir  įrengtą inžinerinę infrastruktūrą savivaldybių svetainėse ir palaikyti nuorodas į šią informaciją. Įgyvendinus NI  Kelmės rajono, Radviliškio rajono ir Šiaulių rajono savivaldybės potencialiems investuotojams bendrai teiks visą išsamią informaciją apie visose šiose savivaldybėse esančius investicijoms parengtus sklypus ir juose įrengtus susisiekimo ir inžinerinės infrastruktūros objektus ir kitas investavimo sąlygas.                                                                                                  2. Vykdant verslo skatinimo ir verslumo ugdymo  bendras veiklas, papildomai prisidės Akmenės rajono, Joniškio rajono  ir Pakruojo rajono savivaldybės. Partneriai, koordinuojant Šiaulių rajono  savivaldybei, bendrai teiks informavimo, konsultavimo paslaugas gyventojams, SVV ir NVO, sudarydamos vienodas galimybes gauti paslaugas  pagal šį veiksmų planą sukurtoje infrastruktūroje. </t>
    </r>
  </si>
  <si>
    <t xml:space="preserve">Turizmo informacijos ir neformaliojo kraštotyros švietimo centro įrengimas (Kelmės g. 7a, Tytuvėnai, Kelmės r. sav.), siekiant pristatyti FZ savivaldybių gamtos objektus, sakralinį paveldą, kultūros objektus, jungiamus Šv. Jokūbo kelio atkarpų ir kitų pro Tytuvėnus einančių bendrų FZ maršrutų. Panaudojant kuriamą infrastruktūrą kartu numatoma   pritaikyti patalpas turizmo ir kraštotyros, bei gamtos ir ekologijos neformaliajam vaikų ir suaugusiųjų  švietimui. Bus pastatytas naujas pastatas ir įrengtos: turizmo informacijos patalpos su FZ lankytinus objektus pristatančia interaktyvia ekspozicija; neformaliajam švietimui skirtos erdvės; salė pristatymams ir renginiams (naudojama tiek turizmo informacijos, tiek neformaliojo švietimo veiklai); bendrosios, pagalbinės patalpos. </t>
  </si>
  <si>
    <t>Žagarės dolomito atodangos pritaikymas lankymui (Dolomito g. 3 ir 6, Žagarė, Joniškio r. sav.). Numatomos veiklos objekte ir jo prieigose: automobilių stovėjimo aikštelės įrengimas;  apžvalgos terasos ir apžvalgos aikštelių įrengimas; poilsio ir vaikų žaidimų aikštelių įrengimas; pasivaikščiojimo  takų įrengimas; informacinės infrastruktūros, mažosios architektūros elementų ir kitos lankymui reikalingos infrastruktūros įrengimas.</t>
  </si>
  <si>
    <t>Akmenės gamtos ir kultūros parko pritaikymas lankymui (adresas: Kadagių k., Akmenės sen.; Kadagių k. 1A, Akmenės sen.; Akmenė).  Planuojamos veiklos: informacinės infrastruktūros, apšvietimo įrengimas ar atnaujinimas, mažosios architektūros elementų ir  kitos lankymui reikalingos infrastruktūros įrengimas.</t>
  </si>
  <si>
    <t>Laičių tvenkinio (Pakruojo r. sav.) pritaikymas lankymui. Numatomos veiklos objekte ir prieigose: pėsčiųjų takų įrengimas; vaikų žaidimo aikštelės įrengimas; apšvietimo įrengimas; paplūdimio ir poilsio zonos įrengimas; pontoninių tiltų įrengimas; paukščių stebėjimo vietos įrengimas; mažosios architektūros elementų ir kitos lankymui reikalingos infrastruktūros įrengimas.</t>
  </si>
  <si>
    <t>Maironių akmens su "vaiko pėda" ir šaltinio  pritaikymas lankymui  (turistinis maršrutas "Kelionė Šiaulių regiono istorinėmis vietomis")</t>
  </si>
  <si>
    <t xml:space="preserve">Kubilių, Papušynio piliakalnio su gyvenviete (KVR 24513) (Papušynio k., Tytuvėnų sen., Kelmės r. sav.) pritaikymas lankymui. Planuojamos veiklos objekte ir prieigose: poilsio ir automobilių stovėjimo aikštelės įrengimas, prieigos prie piliakalnio,  apžvalgos aikštelės piliakalnio viršūnėje įrengimas; laiptų į piliakalnį modernizavimas; mažosios architektūros elementų ir kitos lankymui reikalingos infrastruktūros įrengimas. </t>
  </si>
  <si>
    <t xml:space="preserve">Veikiančios Ventos DGAS aikštelės išplėtimas tam, kad joje būtų galima surinkti didesnį gyventojų atvežamų atliekų kiekį, žaliąsias atliekas bei įrengti „Daiktų kiemą“; 
Akmenės rajono savivaldybės gyventojų švietimo ir viešinimo priemonės atliekų rūšiavimo, Ventos DGAS aikštelės naudojimo bei kitomis atliekų prevencijos ir tvarkymo temomis įgyvendinimas.
</t>
  </si>
  <si>
    <t>DGAS aikštelės įrengimas Kelmės rajono šiaurės vakarinėje dalyje – Užventyje. Atliekų, tinkamų paruošti pakartotinai naudoti, priėmimo vietų tinklo išplėtimas, įrengiant stotelę „Daiktų kiemas“ Tytuvėnų Atliekų priėmimo punkte ir stotelę „Daiktų kiemas“ Užvenčio DGAS aikštelėje; Kelmės rajono gyventojų švietimo ir viešinimo atliekų rūšiavimo, Užvenčio DGAS aikštelės bei dviejų įrengtų stotelių „Daiktų kiemas“ naudojimo ir kitomis atliekų prevencijos bei tvarkymo temomis priemonės įgyvendinimas.</t>
  </si>
  <si>
    <t>Radviliškio r. sav. administracija</t>
  </si>
  <si>
    <t>Kelmės r. sav. administracija</t>
  </si>
  <si>
    <t>Šiaulių r. sav. administracija</t>
  </si>
  <si>
    <t>Joniškio r. sav. administracija</t>
  </si>
  <si>
    <r>
      <t xml:space="preserve">Akmenės r., Joniškio r., Kelmės r., </t>
    </r>
    <r>
      <rPr>
        <sz val="11"/>
        <rFont val="Times New Roman"/>
        <family val="1"/>
        <charset val="186"/>
      </rPr>
      <t xml:space="preserve">Pakruojo </t>
    </r>
    <r>
      <rPr>
        <sz val="11"/>
        <rFont val="Times New Roman"/>
        <family val="1"/>
      </rPr>
      <t>r., Radviliškio r. ir Šiaulių r. savivaldybės</t>
    </r>
  </si>
  <si>
    <t>Pakruojo r. sav. administracija</t>
  </si>
  <si>
    <t>Šiaulių r. sav. administracija, UAB "Kuršėnų autobusų parkas"</t>
  </si>
  <si>
    <r>
      <rPr>
        <b/>
        <sz val="11"/>
        <rFont val="Times New Roman"/>
        <family val="1"/>
        <charset val="186"/>
      </rPr>
      <t>Jungtinės veiklos sutartis dėl neformaliojo švietimo  Kelmės r., Šiaulių r. ir Šiaulių miesto savivaldybių gyventojams.</t>
    </r>
    <r>
      <rPr>
        <sz val="11"/>
        <rFont val="Times New Roman"/>
        <family val="1"/>
      </rPr>
      <t xml:space="preserve"> 
1. Šiaulių rajono savivaldybė įsipareigoja vykdyti neformaliojo švietimo  (etnokultūros krypties) stebėseną bei koordinavimą, vertinti teikiamų paslaugų kokybę, užtikrinti šių paslaugų teikimą savo valdomoje infrastruktūroje, Šiaulių r. Šiaulių miesto ir Kelmės r. savivaldybių gyventojams.                                                                                       2. Kelmės rajono savivaldybė  įsipareigoja vykdyti neformaliojo švietimo  (turizmo ir kraštotyros, gamtos ir ekologijos krypčių) stebėseną bei koordinavimą, vertinti teikiamų paslaugų kokybę, užtikrinti šių paslaugų teikimą savo valdomoje infrastruktūroje, Šiaulių r. Šiaulių miesto ir Kelmės r. savivaldybių gyventojams.                                                                                            
3. Funkcinės zonos savivaldybėms bus nustatyti konkretūs įsipareigojimai dėl žmogiškųjų išteklių skyrimo, duomenų teikimo, infrastruktūros prieinamumo užtikrinimo  komunikacijos ir viešinimo bei apibrėžtos veiklos, įtraukiant bendrojo ugdymo mokyklas, trečiojo amžiaus universitetus, nevyriausybines organizacijas ir kt. </t>
    </r>
  </si>
  <si>
    <t xml:space="preserve">Giliaus ežero (Tytuvėnai, Kelmės r. sav.) pritaikymas lankymui  rytinėje šio ežero pakrantėje: automobilių stovėjimo aikštelės (sklype Miško g. 7A), privažiavimo kelio nuo Miško g.  iki automobilių stovėjimo aikštelės  įrengimas;  pontoninio tilto su prieplauka, pažintinio tako įrengimas; paplūdimio modernizavimas; vaikų žaidimo aikštelės, takų Giliaus ežero pakrante įrengimas ir (ar) modernizavimas, apšvietimo įrengimas, mažosios architektūros ir kitos lankymui reikalingos infrastruktūros įrengimas ir modernizavimas pagal universalaus dizaino  principus. </t>
  </si>
  <si>
    <r>
      <t>Luokavos piliakalnio (Kultūros vertybių registro kodas (toliau – KVR) – 1824) (Akmenės r. sav.)  pritaikymas lankymui. Numatomos veiklos: privažiavimo kelio prie piliakalnio įrengimas (nuo pagrindinio kelio</t>
    </r>
    <r>
      <rPr>
        <sz val="11"/>
        <rFont val="Times New Roman"/>
        <family val="1"/>
      </rPr>
      <t xml:space="preserve"> Nr.1020)</t>
    </r>
    <r>
      <rPr>
        <sz val="11"/>
        <rFont val="Times New Roman"/>
        <family val="1"/>
        <charset val="186"/>
      </rPr>
      <t xml:space="preserve"> iki automobilių stovėjimo aikštelės prie objekto apie 1350 m); automobilių stovėjimo aikštelės, pėsčiųjų tako nuo automobilių stovėjimo aikštelės iki objekto, mažosios architektūros elementų ir kitos lankymui reikalingos infrastruktūros įrengimas.</t>
    </r>
  </si>
  <si>
    <t>Kuršėnų dvaro sodybos (KVR 16057), (Šiaulių r. sav., Ventos g. 7E, Kuršėnai) pritaikymas lankymui. Planuojamos veiklos: takų sistemos modernizavimas,  mažosios architektūros elementų ir kitos lankymui reikalingos infrastruktūros įrengimas.</t>
  </si>
  <si>
    <t xml:space="preserve">Pakiršinio dvaro (KVR 492) (Parko g. 8, Pakiršinio k., Radviliškio r. sav.) ir jo prieigų pritaikymas lankymui. Planuojamos veiklos: lauko pavėsinės, takelių, apšvietimo; mažosios architektūros elementų ir kitos lankymui reikalingos infrastruktūros įrengimas. </t>
  </si>
  <si>
    <t xml:space="preserve">Burbaičių piliakalnio su gyvenviete (KVR 24507), vad. Piliuku (Burbaičių k., Kukečių sen., Kelmės r. sav.) pritaikymas lankymui. Planuojamos veiklos objekte ir prieigose: tilto (į Burbaičių piliakalnį) per  Kražantės upę įrengimas;  laiptų į piliakalnį atnaujinimas; informacinių stendų, mažosios architektūros elementų ir kitos lankymui reikalingos infrastruktūros įrengimas.                  
</t>
  </si>
  <si>
    <t>Radviliškio r., Šiaulių m. ir Šiaulių r. savivaldybės</t>
  </si>
  <si>
    <t xml:space="preserve">Lygumų Švč. Trejybės bažnyčios (KVR 16036), Rozalimo  Švč. Mergelės Marijos vardo bažnyčios (KVR 22186),  Žeimelio evangelikų liuteronų bažnyčios (KVR 16039), Žeimelio karčemų komplekso (KVR 1520) pritaikymas lankymui. Planuojama įrengti  asmenų su negalia poreikiams pritaikytus viešuosius tualetus, sutvarkyti prieigas, įrengti mažosios architektūros elementus ir kitą lankymui reikalingą infrastruktūrą. </t>
  </si>
  <si>
    <t xml:space="preserve">Amatininkų kompetencijų centro, skirto teikti neformaliojo vaikų ir suaugusiųjų švietimo paslaugas (amatų, tautodailės srityse) ir viešąsias paslaugas atitinkamų sričių veiklą vykdančiam SVV, savarankiškai dirbantiems asmenims, ekonominę veiklą vykdančioms NVO ir tokią veiklą ketinantiems pradėti asmenims, sukuriant ar modernizuojant tam skirtą viešąją infrastruktūrą:
1) Kuršėnų dvaro sodybos arklidėse (Ventos g. 11B, Kuršėnai) – įrengiant patalpas, skirtas dirbtuvėms, mokymų, pasitarimų salėms, maisto gaminimo, maitinimo paslaugų mokymui skirtą zoną, amatininkų gaminių ekspozicijoms ir pardavimui skirtas erdves,  bendrąsias ir administracijai skirtas erdves, įsigyjant veiklai būtinus baldus, techniką ir įrangą.
2) Kuršėnų dvaro sodybos šiaurės vakarų kumetyne  (Ventos g. 15, Kuršėnai) – įrengiant bendradarbystės erdvę.  </t>
  </si>
  <si>
    <t>Tyrulių pelkės (Radviliškio r. sav.) pritaikymas lankymui. Planuojamos veiklos pelkėje ir jos prieigose:                                                                                   privažiavimo kelio (kelio Tyruliai – Giedriai atkarpos) modernizavimas; poilsio ir automobilių stovėjimo aikštelės įrengimas; pažintinių takų įrengimas; tiltelio, pontoninio liepto įrengimas;  apžvalgos bokštelio įrengimas;  mažosios architektūros elementų  ir kitos lankymui reikalingos infrastruktūros įrengimas.</t>
  </si>
  <si>
    <r>
      <t xml:space="preserve">Žemės gelmių sluoksnių Menčių karjere  ir Sablauskių tvenkinio (Akmenės r. sav.) ir kitų Akmenės r. sav. gamtos ir kultūros objektų pritaikymas lankymui. Planuojamos veiklos: 1. Menčių karjere ir jo prieigose – žemės gelmių sandaros apžvalgos aikštelės įrengimas;  privažiavimo kelio nuo pagrindinio kelio (Nr.1014) iki apžvalgos aikštelės, automobilių stovėjimo aikštelės, mažosios architektūros elementų ir kitos lankymui reikalingos infrastruktūros įrengimas.
2. Sablauskių tvenkinyje ir prieigose:   takų, automobilių stovėjimo aikštelės įrengimas; paplūdimio ir poilsio zonos įrengimas;  mažosios architektūros elementų  ir kitos lankymui reikalingos infrastruktūros įrengimas.                                3. </t>
    </r>
    <r>
      <rPr>
        <sz val="11"/>
        <rFont val="Times New Roman"/>
        <family val="1"/>
      </rPr>
      <t xml:space="preserve">Funkcinei zonai skirtos  gamtos ir kultūros objektų informacinės infrastruktūros įrengimas Akmenės r. sav. teritorijoje esančiuose bendruose su kitomis savivaldybėmis maršrutuose. Planuojamos veiklos: infoterminalų, taktilinių žemėlapių, informacinio stendo (ekrano) įrengimas; kiti interaktyvūs sprendimai. </t>
    </r>
  </si>
  <si>
    <t>Apžadų kapelių  (KVR 4170), adresas: Kairiškių k., Papilės sen.,Akmenės r. sav.)  pritaikymas lankymui. Planuojamos veiklos objekto prieigose: privažiavimo (nuo kelio Kairiškiai – Šiurkiškės) įrengimas; automobilių stovėjimo aikštelės, mažosios architektūros elementų ir kitos lankymui reikalingos infrastruktūros įrengimas.</t>
  </si>
  <si>
    <r>
      <t xml:space="preserve">Maironių akmens su "vaiko pėda" (KVR 6072) ir šaltinio (KVR 26436) (Maironių k., Liolių sen., </t>
    </r>
    <r>
      <rPr>
        <sz val="11"/>
        <rFont val="Times New Roman"/>
        <family val="1"/>
      </rPr>
      <t xml:space="preserve">Kelmės r. sav.) </t>
    </r>
    <r>
      <rPr>
        <sz val="11"/>
        <rFont val="Times New Roman"/>
        <family val="1"/>
        <charset val="186"/>
      </rPr>
      <t xml:space="preserve">pritaikymas lankymui. Planuojamos veiklos objektų prieigose: poilsio ir automobilių stovėjimo aikštelės įrengimas; pėsčiųjų takų, mažosios architektūros elementų bei kitos lankymui reikalingos infrastruktūros įrengimas.     
</t>
    </r>
  </si>
  <si>
    <t xml:space="preserve">Kalno, vad. Medžiokalniu (KVR 17166)(Kražių mstl., Kelmės r. sav.) pritaikymas lankymui. Planuojamos veiklos objekte ir prieigose: automobilių stovėjimo aikštelės ir prieigos prie piliakalnio įrengimas; esamų apžvalginių takų modernizavimas; mažosios architektūros elementų ir kitos lankymui reikalingos infrastruktūros įrengimas.
</t>
  </si>
  <si>
    <t>Papilės II piliakalnio (KVR 1822)(Akmenės r. sav., Papilė) pritaikymas lankymui. Planuojamos veiklos objekte ir jo prieigose: takų, apžvalgos aikštelės, apšvietimo, mažosios architektūros elementų ir kitos lankymui reikalingos infrastruktūros įrengimas.</t>
  </si>
  <si>
    <r>
      <rPr>
        <b/>
        <sz val="11"/>
        <rFont val="Times New Roman"/>
        <family val="1"/>
        <charset val="186"/>
      </rPr>
      <t>Jungtinės veiklos sutartis dėl  viešojo keleivinio transporto sistemos efektyvumo padidinimo Radviliškio r. sav., Šiaulių r. sav.  ir Šiaulių miesto sav. gyventojams.</t>
    </r>
    <r>
      <rPr>
        <sz val="11"/>
        <rFont val="Times New Roman"/>
        <family val="1"/>
      </rPr>
      <t xml:space="preserve">  Įgyvendinant neinvesticinį veiksmą Šiaulių miesto savivaldybės administracija bus paskirta organizatoriumi ir koordinatoriumi Radviliškio r., Šiaulių m. ir Šiaulių r. savivaldybių teritorijose atlikti viešojo transporto sistemos  stebėseną bei koordinavimą, vertinti paslaugų kokybę. Visi partneriai susitars dėl vieningo savivaldybių elektroninio bilieto ir maršrutų planavimo sistemos valdymo, parengs bendrą komunikacijos priemonių planą, teiks informavimo ir konsultavimo paslaugas gyventojams, kaip naudotis sukurta vieninga savivaldybių elektroninio bilieto sistema. Kiekvienas iš partnerių prisidės prie bendros paslaugos teikimo, modernizuodamas viešojo transporto infrastruktūrą. Šia sutartimi FZ savivaldybėms bus nustatyti konkretūs įsipareigojimai dėl FZ atliekamų veiklų. </t>
    </r>
  </si>
  <si>
    <t>Kuršėnų miesto pramonės teritorijos (išsidėsčiusios Plytinės skg. ir Gamyklos g.), trūkumų pašalinimas. Planuojamos veiklos:  Pramonės g. ir Plytinės skg. modernizavimas bei Pramonės gatvės tęsinio statyba, Gamyklos g. modernizavimas sujungiant sklypus  – Plytinės skg. 21A  (0,7656 ha), Plytinės skg. 78 (2,0646 ha.) bei Gamyklos g. formuojamą sklypą (1,0131 ha), kartu įrengiant  apšvietimo tinklus, vandentiekio ir nuotekų tinklus.</t>
  </si>
  <si>
    <t xml:space="preserve">Bridvaišio ežero (Tytuvėnai, Kelmės r. sav.) pritaikymas lankymui:  automobilių stovėjimo aikštelės Aušros g. 16 ir privažiavimo kelio modernizavimas (nuo Aušros gatvės iki automobilių stovėjimo aikštelės);  takų sistemos, apšvietimo ir paplūdimio modernizavimas;   informacinės ir kitos lankymui reikalingos infrastruktūros įrengimas ar modernizavimas pagal universalaus dizaino principus. </t>
  </si>
  <si>
    <t xml:space="preserve">Kuršėnų dvaro ir Ventos upės  pritaikymas lankymui. Planuojamos veiklos objektų prieigose:  naujų pėsčiųjų takų (apie 1.2 km) įrengimas (šalia sklypo Ventos g. 11D) kairiajame Ventos upės krante – sujungiant esamą taką (dešiniam upės krante) su nauju (planuojama pradžia nuo tilto per Ventą iki Kuršėnų dvaro takų);  mažosios architektūros elementų ir kitos lankymui reikalingos infrastruktūros įrengimas. 
</t>
  </si>
  <si>
    <t xml:space="preserve">DGAS aikštelės įrengimas Pakruojo r. savivaldybėje tam, kad joje būtų galima surinkti gyventojų atvežamas atliekas, žaliąsias atliekas bei įrengti „Daiktų kiemą“; Pakruojo rajono gyventojų švietimo ir viešinimo priemonės atliekų rūšiavimo, DGAS aikštelės naudojimo bei kitomis atliekų prevencijos ir tvarkymo temomis įgyvendinimas.
</t>
  </si>
  <si>
    <t xml:space="preserve">Plėsti atliekų, tinkamų paruošti pakartotinai naudoti, priėmimo vietų (stotelių „Daiktų kiemas“) tinklą, įrengiant 3 vnt. stotelių Radviliškio rajono savivaldybėje veikiančiose DGAS aikštelėse. Įrengti papildomą (trūkstamą) DGASA Radviliškio rajono vakarinėje dalyje. Įgyvendinti viešinimo kampaniją atliekų prevencijos ir tvarkymo temomis Radviliškio rajono gyventojams. 
</t>
  </si>
  <si>
    <t xml:space="preserve">Numatoma modernizuoti šiuos svarbius viešojo transporto mazgus: 1)  Kuršėnų autobusų stotis (Vilniaus g. 45A, Kuršėnai)  Planuojamos veiklos:  Kuršėnų stoties pastato ir prieigų  modernizavimas; informacinių priemonių diegimas; keleivių laukimo paviljonų, stoginių įrengimas ir (ar) modernizavimas; išmaniųjų švieslenčių  įvažose į Kuršėnų autobusų stotį įrengimas. 2) Šiaulių r. savivaldybėje esančių ir Šiaulių r., Radviliškio r. bei Šiaulių miesto savivaldybes jungiančiuose maršrutuose keleivinio transporto stotelių atnaujinimas (8 vnt.). </t>
  </si>
  <si>
    <t>R.S.2.3025 Dviračiams skirtos infrastruktūros metinis naudotojų skaičius (naudotojai per metus)</t>
  </si>
  <si>
    <t xml:space="preserve">P.B.2.0058 Dviračiams skirta infrastruktūra, kuriai suteikta parama (km)  </t>
  </si>
  <si>
    <t>R – Investicijos į rūšiuojamojo atliekų surinkimo įrenginius (eurai)</t>
  </si>
  <si>
    <t>260 010</t>
  </si>
  <si>
    <t>550 000</t>
  </si>
  <si>
    <t xml:space="preserve">Kelmės r. sav. administracija  </t>
  </si>
  <si>
    <t>R – Dviračiams skirtos infrastruktūros metinis naudotojų skaičius (naudotojai per metus)</t>
  </si>
  <si>
    <t xml:space="preserve">P – Dviračiams skirta infrastruktūra, kuriai suteikta parama (km) </t>
  </si>
  <si>
    <t xml:space="preserve">R – Metinis konsoliduotų viešųjų paslaugų vartotojų skaičius (vartotojai per metus)  </t>
  </si>
  <si>
    <t xml:space="preserve">Žemės gelmių sluoksnių Menčių karjere ir Sablauskių tvenkinio   pritaikymas lankymui (turistinis maršrutas "Gamtos išteklių įvairovė Šiaulių regione"); Akmenės r. sav. gamtos ir kultūros objektų informacinės infrastruktūros įrengimas.                </t>
  </si>
  <si>
    <t xml:space="preserve">Kalniškių, Spakainasties piliakalnio su gyvenviete pritaikymas lankymui (turistinis maršrutas "Kelionė Šiaulių regiono istorinėmis vietomis")             </t>
  </si>
  <si>
    <t xml:space="preserve">Pavandenės (Sakelinės) buv. dvaro sodybos pritaikymas lankymui (turistinis maršrutas "Kelionė Šiaulių regiono istorinėmis vietomis")              </t>
  </si>
  <si>
    <t xml:space="preserve">Pavandenės dvaro sodybos (KVR 199)( Pavandenės k., Užvenčio sen., Kelmės r. sav.) pritaikymas lankymui. Planuojamos veiklos objekte ir prieigose: poilsio ir automobilių stovėjimo aikštelės įrengimas; parko takų, taktilinio stendo – atkuriančio dvaro rūmų vaizdą, mažosios architektūros elementų ir kitos lankymui reikalingos infrastruktūros įrengimas.                                                                 
</t>
  </si>
  <si>
    <t xml:space="preserve">Kalniškių, Spakainasties piliakalnio, dar vadinamo Biržės kalnu (KVR 24511)( Kalniškių  k., Šaukėnų sen., Kelmės r. sav.), pritaikymas lankymui. Planuojamos veiklos objekte ir prieigose:  poilsio vietos ir automobilių stovėjimo aikštelės įrengimas; esamų piliakalnio laiptų modernizavimas; mažosios architektūros elementų ir kitos lankymui reikalingos infrastruktūros įrengimas.      
</t>
  </si>
  <si>
    <t>2026 m. II ketv.</t>
  </si>
  <si>
    <t>Jungtinės veiklos sutartis dėl Šiaulių regiono gamtos ir kultūros objektų pritaikymo lankymui ir informacinės sklaidos gerinimo</t>
  </si>
  <si>
    <t>Bendrarbystės erdvės, skirtos teikti viešąsias paslaugas SVV ir savarankiškai dirbantiems asmenims (elektronikos inžinerijos, mechanikos inžinerijos, gamybos technologijų, statybos ir projektavimo, elektros inžinierijos, programavimo, robotikos ir automatizavimo paslaugų ir pan. srityse). Bus įrengtos: bendro darbo erdvės, aprūpintos kompiuterine, programine įranga, produktų ar jų prototipų kūrimui, testavimui skirta įranga (bandymams prieš investuojant); mokymų, pasitarimų salės; bendrososios erdvės, administracinės patalpos ir kita veiklai reikalinga infrastruktūra.</t>
  </si>
  <si>
    <t>Gamybinio / administracinio pastato (Šiaulėnų g. 41, Šeduva, Radviliškio r. sav.), skirto greitam pritaikymui individualiems smulkiojo ir vidutinio verslo poreikiams, statyba ir įrengimas.  Ši verslo erdvė bus  orientuota į gamybos, susijusias inovatyvias veiklas, pvz. IT vykdančias įmones, startuolius, siekiančius išbandyti naujas gamybos linijas ar technologijas.</t>
  </si>
  <si>
    <t>Kruojos upės ir Pakruojo tvenkinio (Pakruojo m.) pritaikymas lankymui. Numatomos veiklos objektuose ir jų prieigose: automobilių aikštelės įrengimas; paplūdimių modernizavimas ir įrengimas; apžvalgos aikštelės įrengimas; esamų takų modernizavimas ir naujų įrengimas, laiptų, mažosios architektūros elementų ir kitos lankymui reikalingos infrastruktūros įrengimas.</t>
  </si>
  <si>
    <t xml:space="preserve">2026 m. I ketv.        </t>
  </si>
  <si>
    <t xml:space="preserve">2026 m. IV ketv.      </t>
  </si>
  <si>
    <t xml:space="preserve">Pramonės teritorijos (Pagojo k., Kelmės r. sav.) esamos infrastruktūros pagerinimas.  Planuojamos veiklos: lietaus nuotekų tinklų sistemos įrengimas, teritorijų apšvietimo įrengimas; vandentiekio tinklų ir nuotekų šalinimo tinklų įrengimas; kelio įrengimas.  
</t>
  </si>
  <si>
    <t xml:space="preserve">2029 m. III ketv.             </t>
  </si>
  <si>
    <t xml:space="preserve">2025 m. IV ketv.           </t>
  </si>
  <si>
    <t>Bendrarbystės erdvės SVV ir savarankiškai dirbantiems asmenims, leidžiančios kurti veiklai reikalingą vaizdo ir garso turinį, įrengimas adresu Vilniaus g. 1, Joniškis. Planuojamos veiklos: patalpų atnaujinimas įrengiant darbo erdves, fotografijos, vaizdo ir garso įrašų studijas, bendrąsias erdves, technines patalpas; baldų ir įrangos įsigijimas.</t>
  </si>
  <si>
    <t xml:space="preserve">2025 m. II ketv.             </t>
  </si>
  <si>
    <t xml:space="preserve">2029 m. III ketv.           </t>
  </si>
  <si>
    <t xml:space="preserve"> R –  Bendrai teikiamų viešųjų paslaugų skaičius, (vienetai) </t>
  </si>
  <si>
    <t xml:space="preserve">2029 m. III ketv.   </t>
  </si>
  <si>
    <t xml:space="preserve">2026 m. IV ketv.       </t>
  </si>
  <si>
    <t xml:space="preserve">Antaniškių miško pritaikymas lankymui (adresu Vytauto Landsbergio–Žemkalnio g. 26, Radviliškis). Planuojamos veiklos: stovyklavietės įrengimas, vaikų žaidimo aikštelės įrengimas, viešųjų tualetų, kitų mažosios architektūros elementų įrengimas, apšvietimo, video kamerų įrengimas, miško pažinimo regyklos įrengimas, dviračių tako įrengimas, privažiavimo dviračiais sutvarkymas, laužavietės, stovų dviračiams, stalų ir suoliukų, informacinių stendų / ženklų įrengimas.   </t>
  </si>
  <si>
    <r>
      <t>Lietuvos valstybės atkūrimo šimtmečio ąžuolyno, Sidabros upės ir tvenkinio (Stadiono tak. 22, Joniškis) pritaikymas lankymui. Numatomos veiklos: privažiavimo kelio</t>
    </r>
    <r>
      <rPr>
        <sz val="11"/>
        <rFont val="Times New Roman"/>
        <family val="1"/>
        <charset val="186"/>
      </rPr>
      <t xml:space="preserve"> </t>
    </r>
    <r>
      <rPr>
        <sz val="11"/>
        <rFont val="Times New Roman"/>
        <family val="1"/>
      </rPr>
      <t xml:space="preserve">(nuo Joniškio miesto aplinkkelio, jungiančio valstybinį magistralinį kelią  Nr. A12 (Ryga–Šiauliai–Tauragė–Kaliningradas ) iki objekto)(numatoma modernizuoti kelio dangą apie 119 metrų ilgio); esančios automobilių stovėjimo aikštelės  sujungimas takais su teritorijos lankytinais objektais; pėsčiųjų takų apšvietimo sistemos įrengimas; apžvalgos aikštelių įrengimas; dviračių tako įrengimas; dviračių ir paspirtukų saugyklos – stoginės su įkrovimo stotele įrengimas; pontoninio tilto ir valčių prieplaukos tvenkinyje įrengimas; sanitarinių patalpų, poilsio ir vaikų žaidimų aikštelių įrengimas;  paplūdimio modernizavimas; mažosios architektūros elementų ir kitos lankymui reikalingos infrastruktūros įrengimas.
</t>
    </r>
  </si>
  <si>
    <t xml:space="preserve">2029 m. III ketv.  </t>
  </si>
  <si>
    <t xml:space="preserve">Burbiškio dvaro sodybos (KVR 472) (Burbiškio k., Radviliškio r. sav.) pritaikymas lankymui. Planuojamos veiklos objekte ir prieigose: Privažiuojamo kelio RD0241 prie dvaro nuo kelio RD0239 rekonstravimas; automobilių stovėjimo aikštelių įrengimas (šiaurinėje dvaro sklypo dalyje);   poilsio aikštelių su geriamojo vandens stotelėmis, įkrovų telefonams, suoliukų, pavėsinių, informacinių stendų ir kitų mažosios architektūros elementų bei  lankymui reikalingos infrastruktūros įrengimas. </t>
  </si>
  <si>
    <t xml:space="preserve">2025 m. II ketv.         </t>
  </si>
  <si>
    <r>
      <t>Projektas yra vienas iš veiksmų Šiaulių rajono savivaldybės programoje - "</t>
    </r>
    <r>
      <rPr>
        <i/>
        <sz val="11"/>
        <rFont val="Times New Roman"/>
        <family val="1"/>
        <charset val="186"/>
      </rPr>
      <t>Šiaulių rajono dvarų teritorijų ir parkų sutvarkymas pritaikant turizmui".</t>
    </r>
  </si>
  <si>
    <t xml:space="preserve">Kelmės Tūkstantmečio parko (Kelmė) pritaikymas lankymui. Planuojamos veiklos objekte ir prieigose: automobilių stovėjimo aikštelės įrengimas (šalia sklypo Pavasario g. 10), tilto per Kražantės upę ir takų nuo automobilių stovėjimo aikštelės iki parko įrengimas; apšvietimo, mažosios architektūros elementų įrengimas, poilsio vietos su erdvėmis vaikams ir kitos lankymui reikalingos infrastruktūros įrengimas.                                                                                                 </t>
  </si>
  <si>
    <t xml:space="preserve">Tytuvėnų Švč. M. Marijos, Angelų Karalienės bažnyčios (KVR 975), Kražių Švč. M. Marijos Nekaltojo Prasidėjimo bažnyčios (KVR 1380), Šaukėnų Švč. Trejybės bažnyčios (KVR 1382 bažnyčios vartai) ir Užvenčio Šv. Marijos Magdalietės bažnyčios (KVR 1383)   pritaikymas lankymui. Planuojamos veiklos objektų prieigose: viešųjų tualetų, mažosios architektūros elementų ir kitos lankymui reikalingos infrastruktūros įrengimas.                                                      </t>
  </si>
  <si>
    <t xml:space="preserve">I                   </t>
  </si>
  <si>
    <r>
      <t xml:space="preserve">Šeduvos žydų senųjų kapinių (KVR 21784), Niauduvos upelio,  Šeduvos bažnyčios (KVR 1573), Šeduvos miesto kapinėse esančių kultūros paveldo objektų, Šeduvos miesto senosios vietos (KVR 30340) ir joje esančių kitų kultūros paveldo objektų pritaikymas lankymui </t>
    </r>
    <r>
      <rPr>
        <sz val="11"/>
        <rFont val="Times New Roman"/>
        <family val="1"/>
        <charset val="186"/>
      </rPr>
      <t>(Šeduvos m., Radviliškio r. sav.). Planuojamos veiklos:</t>
    </r>
    <r>
      <rPr>
        <sz val="11"/>
        <rFont val="Times New Roman"/>
        <family val="1"/>
      </rPr>
      <t xml:space="preserve"> </t>
    </r>
    <r>
      <rPr>
        <sz val="11"/>
        <rFont val="Times New Roman"/>
        <family val="1"/>
        <charset val="186"/>
      </rPr>
      <t xml:space="preserve">1. Gatvės atkarpos tarp Kėdainių ir Žvejų gatvių (0.28 km) ir  Žvejų g. aplinkkelio (0,57 km) statybos bei kapitalinio remonto darbai; </t>
    </r>
    <r>
      <rPr>
        <sz val="11"/>
        <rFont val="Times New Roman"/>
        <family val="1"/>
      </rPr>
      <t>2. Pėsčiųjų ir dviračių tako 2,6 km. nauja statyba nuo Šeduvos m. autobusų stotelės (Vytauto g. 28, Šeduvos m., Radviliškio r. sav.) pagal Niauduvos upelį iki Šeduvos žydų senųjų kapinių. Mažosios architektūros elementų, informacinės  ir kitos lankymui reikalingos infrastruktūros įrengimas.</t>
    </r>
  </si>
  <si>
    <t xml:space="preserve">2026 m. IV ketv.            </t>
  </si>
  <si>
    <t xml:space="preserve">Vadaktų dvarvietės (KVR 23870)(Vadaktai, Radviliškio r. sav.), Vileikių dvaro sodybos fragmentų (KVR 510) (Vileikiai, Radviliškio r. sav.) teritorijų pritaikymas lankymui. Planuojamos veiklos objektuose ir jų prieigose: dviejų poilsio aikštelių įrengimas (Vadaktuose ir Vileikiuose); geriamojo vandens stotelių, įkrovų telefono baterijai, suoliukų, pavėsinių ir kitos lankymui reikalingos infrastruktūros įrengimas. </t>
  </si>
  <si>
    <t xml:space="preserve">Kryžių kalno (KVR 23879) (Jurgaičiai, Šiaulių r. sav.) pritaikymas lankymui. Planuojamos veiklos objekte: Šiaulių rajono turizmo ir verslo informacijos centro prie Kryžių kalno (KVR 23879) (Domantai, Šiaulių r. sav.) patalpų įrengimas ir modernizavimas. </t>
  </si>
  <si>
    <t xml:space="preserve">2026 m. II ketv.          </t>
  </si>
  <si>
    <t xml:space="preserve">Kudinų piliakalnio (KVR 5559)(kitaip vadinamo Šiaulės kalnu) (Kalnų k. Radviliškio r. sav.) pritaikymas lankymui.  Planuojamos veiklos: vietinės reikšmės kelio modernizavimas (1,32 km) (nuo rajoninio kelio Šiaulėnai – Šaukotas – Pašušvys (3405) iki automobilių stovėjimo aikštelės ties piliakalniu). </t>
  </si>
  <si>
    <r>
      <rPr>
        <b/>
        <sz val="11"/>
        <rFont val="Times New Roman"/>
        <family val="1"/>
        <charset val="186"/>
      </rPr>
      <t>Jungtinės veiklos sutarties parengimas ir pasirašymas dėl Šiaulių regiono gamtos ir kultūros objektų pritaikymo lankymui ir informacinės sklaidos gerinimo.</t>
    </r>
    <r>
      <rPr>
        <sz val="11"/>
        <rFont val="Times New Roman"/>
        <family val="1"/>
      </rPr>
      <t xml:space="preserve">                                     Už bendrą veiklos valdymą, organizavimą, koordinavimą atsakinga Kelmės rajono savivaldybės administracija (išskyrus nematerialaus kultūros paveldo sritį). Šiaulių r. savivaldybės administracija koordinuos, organizuos regiono turizmo nematerialaus kultūros paveldo vertybių informacijos sklaidos bendrų veiklų įgyvendinimą ir kartu su Akmenės r., Joniškio r., Kelmės r., Radviliškio r., Pakruojo r., Šiaulių miesto savivaldybėmis prisidės prie veiklų vykdymo. Visi partneriai, koordinuojant Kelmės r. savivaldybės Turizmo ir verslo informacijos centrui, kurs bendrą komunikacijos priemonių planą, formuos bendrus regiono turizmo  maršrutus.
Koordinatorius įgaliojamas vykdyti  regiono turizmo objektų infrastruktūros ir informacijos sklaidos  įgyvendinimo stebėseną bei koordinavimą, vertinti atliekamų veiklų kokybę.  Visoms regiono savivaldybėms numatomos ir apibrėžiamos konkrečios atsakomybės ir įsipareigojimai įgyvendinant komunikacijos ir analizės veiklas, susijusias su regioninių turistinių maršrutų palaikymu ir bendra rinkodara, leidžiančias atskleisti regiono turistinį potencialą. Visos regiono savivaldybės užtikrins veiklų įgyvendinimą ir sklaidą pasitelkusios savo infrastruktūrą ir žmogiškuosius išteklius, į jų vykdymą įtraukiant turizmo, turizmo ir verslo informacijos centrus. </t>
    </r>
  </si>
  <si>
    <t xml:space="preserve"> P – Integruoti teritorinio vystymo projektai (projektai)</t>
  </si>
  <si>
    <t xml:space="preserve">2026 m. III ketv.            </t>
  </si>
  <si>
    <t xml:space="preserve">2025 m. III ketv. </t>
  </si>
  <si>
    <t xml:space="preserve">2025 m. III ketv.               </t>
  </si>
  <si>
    <t>Numatoma modernizuoti šiuos svarbius viešojo transporto mazgus: 1. Šeduvos m. autobusų stotelė (Vytauto g. 28, Šeduvos m., Radviliškio r. sav.). Planuojamos veiklos: informacinių priemonių diegimas; stotelės ir jos prieigų modernizavimas; 2. Radviliškio r. savivaldybėje esančių ir Šiaulių r., Radviliškio r. bei Šiaulių miesto savivaldybes jungiančiuose maršrutuose viešojo keleivinio transporto stotelių atnaujinimas (planuojamas objektų skaičius - 53 vnt.),  keleivių laukimo paviljonų, stoginių įrengimas ir (ar) modernizavimas.</t>
  </si>
  <si>
    <r>
      <t xml:space="preserve">2024-2029 M. </t>
    </r>
    <r>
      <rPr>
        <b/>
        <u/>
        <sz val="11"/>
        <rFont val="Times New Roman"/>
        <family val="1"/>
      </rPr>
      <t xml:space="preserve">ŠIAULIŲ REGIONO FUNKCINĖS ZONOS </t>
    </r>
    <r>
      <rPr>
        <b/>
        <sz val="11"/>
        <rFont val="Times New Roman"/>
        <family val="1"/>
      </rPr>
      <t xml:space="preserve">STRATEGIJOS ĮGYVENDINIMO VEIKSMŲ PLANAS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</si>
</sst>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0.0000"/>
  </numFmts>
  <fonts count="12" x14ac:knownFonts="1">
    <font>
      <sz val="11"/>
      <color theme="1"/>
      <name val="Calibri"/>
      <family val="2"/>
      <charset val="186"/>
      <scheme val="minor"/>
    </font>
    <font>
      <sz val="11"/>
      <name val="Times New Roman"/>
      <family val="1"/>
    </font>
    <font>
      <b/>
      <sz val="11"/>
      <name val="Times New Roman"/>
      <family val="1"/>
    </font>
    <font>
      <b/>
      <u/>
      <sz val="11"/>
      <name val="Times New Roman"/>
      <family val="1"/>
    </font>
    <font>
      <sz val="11"/>
      <color theme="1"/>
      <name val="Calibri"/>
      <family val="2"/>
      <charset val="186"/>
      <scheme val="minor"/>
    </font>
    <font>
      <sz val="11"/>
      <name val="Calibri"/>
      <family val="2"/>
      <charset val="186"/>
      <scheme val="minor"/>
    </font>
    <font>
      <sz val="1"/>
      <name val="Times New Roman"/>
      <family val="1"/>
    </font>
    <font>
      <sz val="8"/>
      <name val="Calibri"/>
      <family val="2"/>
      <charset val="186"/>
      <scheme val="minor"/>
    </font>
    <font>
      <sz val="11"/>
      <name val="Times New Roman"/>
      <family val="1"/>
      <charset val="186"/>
    </font>
    <font>
      <b/>
      <sz val="11"/>
      <name val="Times New Roman"/>
      <family val="1"/>
      <charset val="186"/>
    </font>
    <font>
      <i/>
      <sz val="11"/>
      <name val="Times New Roman"/>
      <family val="1"/>
      <charset val="186"/>
    </font>
    <font>
      <b/>
      <sz val="8"/>
      <name val="Times New Roman"/>
      <family val="1"/>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4" fillId="0" borderId="0" applyFont="0" applyFill="0" applyBorder="0" applyAlignment="0" applyProtection="0"/>
    <xf numFmtId="0" fontId="4" fillId="0" borderId="0"/>
  </cellStyleXfs>
  <cellXfs count="137">
    <xf numFmtId="0" fontId="0" fillId="0" borderId="0" xfId="0"/>
    <xf numFmtId="0" fontId="1" fillId="0" borderId="0" xfId="0" applyFont="1" applyAlignment="1">
      <alignment horizontal="center" vertical="top"/>
    </xf>
    <xf numFmtId="0" fontId="1" fillId="0" borderId="0" xfId="0" applyFont="1"/>
    <xf numFmtId="3" fontId="1" fillId="0" borderId="0" xfId="0" applyNumberFormat="1" applyFont="1" applyAlignment="1">
      <alignment horizontal="center" vertical="top"/>
    </xf>
    <xf numFmtId="0" fontId="1" fillId="0" borderId="0" xfId="0" applyFont="1" applyAlignment="1">
      <alignment horizontal="left" vertical="top"/>
    </xf>
    <xf numFmtId="0" fontId="1" fillId="0" borderId="0" xfId="0" applyFont="1" applyAlignment="1">
      <alignment wrapText="1"/>
    </xf>
    <xf numFmtId="0" fontId="1" fillId="0" borderId="2" xfId="0" applyFont="1" applyBorder="1" applyAlignment="1">
      <alignment horizontal="center" vertical="top" wrapText="1"/>
    </xf>
    <xf numFmtId="0" fontId="1" fillId="0" borderId="1" xfId="0" applyFont="1" applyBorder="1" applyAlignment="1">
      <alignment horizontal="center" vertical="top" wrapText="1"/>
    </xf>
    <xf numFmtId="3" fontId="1" fillId="0" borderId="1" xfId="0" applyNumberFormat="1" applyFont="1" applyBorder="1" applyAlignment="1">
      <alignment horizontal="center" vertical="center"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1" xfId="0" applyFont="1" applyBorder="1" applyAlignment="1">
      <alignment horizontal="center" wrapText="1"/>
    </xf>
    <xf numFmtId="3" fontId="1"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xf numFmtId="0" fontId="1" fillId="0" borderId="1" xfId="0" applyFont="1" applyBorder="1" applyAlignment="1">
      <alignment vertical="top" wrapText="1"/>
    </xf>
    <xf numFmtId="0" fontId="1" fillId="0" borderId="2" xfId="0" applyFont="1" applyBorder="1" applyAlignment="1">
      <alignment horizontal="left" vertical="top" wrapText="1"/>
    </xf>
    <xf numFmtId="3" fontId="1" fillId="0" borderId="2" xfId="0" applyNumberFormat="1" applyFont="1" applyBorder="1" applyAlignment="1">
      <alignment horizontal="center" vertical="top" wrapText="1"/>
    </xf>
    <xf numFmtId="0" fontId="1" fillId="0" borderId="1" xfId="0" applyFont="1" applyBorder="1" applyAlignment="1">
      <alignment horizontal="left" vertical="center"/>
    </xf>
    <xf numFmtId="0" fontId="1" fillId="0" borderId="4" xfId="0" applyFont="1" applyBorder="1" applyAlignment="1">
      <alignment horizontal="left" vertical="center" wrapText="1"/>
    </xf>
    <xf numFmtId="0" fontId="1" fillId="0" borderId="2" xfId="0" applyFont="1" applyBorder="1" applyAlignment="1">
      <alignment horizontal="center" vertical="top"/>
    </xf>
    <xf numFmtId="0" fontId="1" fillId="0" borderId="4" xfId="0" applyFont="1" applyBorder="1"/>
    <xf numFmtId="0" fontId="1" fillId="0" borderId="2" xfId="0" applyFont="1" applyBorder="1" applyAlignment="1">
      <alignment vertical="top" wrapText="1"/>
    </xf>
    <xf numFmtId="4" fontId="1" fillId="0" borderId="2" xfId="0" applyNumberFormat="1" applyFont="1" applyBorder="1" applyAlignment="1">
      <alignment horizontal="center" vertical="top" wrapText="1"/>
    </xf>
    <xf numFmtId="0" fontId="1" fillId="0" borderId="4" xfId="0" applyFont="1" applyBorder="1" applyAlignment="1">
      <alignment vertical="top" wrapText="1"/>
    </xf>
    <xf numFmtId="3" fontId="1" fillId="0" borderId="4" xfId="0" applyNumberFormat="1" applyFont="1" applyBorder="1" applyAlignment="1">
      <alignment horizontal="center" vertical="top" wrapText="1"/>
    </xf>
    <xf numFmtId="4" fontId="1" fillId="0" borderId="4"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vertical="center"/>
    </xf>
    <xf numFmtId="4"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9" fillId="0" borderId="1" xfId="0" applyFont="1" applyBorder="1" applyAlignment="1">
      <alignment vertical="center" wrapText="1"/>
    </xf>
    <xf numFmtId="4" fontId="1" fillId="0" borderId="1" xfId="0" applyNumberFormat="1" applyFont="1" applyBorder="1" applyAlignment="1">
      <alignment horizontal="center" vertical="top" wrapText="1"/>
    </xf>
    <xf numFmtId="0" fontId="1" fillId="0" borderId="1" xfId="0" applyFont="1" applyBorder="1" applyAlignment="1">
      <alignment vertical="center" wrapText="1"/>
    </xf>
    <xf numFmtId="0" fontId="1" fillId="0" borderId="1" xfId="0" applyFont="1" applyBorder="1" applyAlignment="1">
      <alignment horizontal="center" vertical="top"/>
    </xf>
    <xf numFmtId="0" fontId="1" fillId="0" borderId="1" xfId="0" applyFont="1" applyBorder="1" applyAlignment="1">
      <alignment horizontal="center" vertical="center"/>
    </xf>
    <xf numFmtId="0" fontId="9" fillId="0" borderId="1" xfId="0" applyFont="1" applyBorder="1" applyAlignment="1">
      <alignment vertical="center"/>
    </xf>
    <xf numFmtId="0" fontId="1" fillId="0" borderId="6" xfId="0" applyFont="1" applyBorder="1" applyAlignment="1">
      <alignment vertical="top" wrapText="1"/>
    </xf>
    <xf numFmtId="0" fontId="1" fillId="0" borderId="2" xfId="0" applyFont="1" applyBorder="1"/>
    <xf numFmtId="0" fontId="1" fillId="0" borderId="3" xfId="0" applyFont="1" applyBorder="1"/>
    <xf numFmtId="0" fontId="8" fillId="0" borderId="4" xfId="0" applyFont="1" applyBorder="1" applyAlignment="1">
      <alignment vertical="center" wrapText="1"/>
    </xf>
    <xf numFmtId="2" fontId="1" fillId="0" borderId="1" xfId="0" applyNumberFormat="1" applyFont="1" applyBorder="1" applyAlignment="1">
      <alignment horizontal="center" vertical="top" wrapText="1"/>
    </xf>
    <xf numFmtId="164" fontId="1"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6" fillId="0" borderId="1" xfId="0" applyFont="1" applyBorder="1" applyAlignment="1">
      <alignment wrapText="1"/>
    </xf>
    <xf numFmtId="0" fontId="1" fillId="0" borderId="1" xfId="0" applyFont="1" applyBorder="1" applyAlignment="1">
      <alignment wrapText="1"/>
    </xf>
    <xf numFmtId="4" fontId="1" fillId="0" borderId="1" xfId="0" applyNumberFormat="1" applyFont="1" applyBorder="1" applyAlignment="1">
      <alignment horizontal="center" vertical="top"/>
    </xf>
    <xf numFmtId="0" fontId="11" fillId="0" borderId="0" xfId="0" applyFont="1" applyAlignment="1">
      <alignment vertical="center"/>
    </xf>
    <xf numFmtId="3" fontId="2" fillId="0" borderId="0" xfId="0" applyNumberFormat="1" applyFont="1" applyAlignment="1">
      <alignment horizontal="center" vertical="top"/>
    </xf>
    <xf numFmtId="3" fontId="1" fillId="0" borderId="0" xfId="0" applyNumberFormat="1" applyFont="1" applyAlignment="1">
      <alignment horizontal="left" vertical="top"/>
    </xf>
    <xf numFmtId="3" fontId="1" fillId="0" borderId="1" xfId="0" applyNumberFormat="1" applyFont="1" applyBorder="1" applyAlignment="1">
      <alignment horizontal="center" vertical="top"/>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3" fontId="1" fillId="0" borderId="2"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3" fontId="1" fillId="0" borderId="4" xfId="0" applyNumberFormat="1" applyFont="1" applyBorder="1" applyAlignment="1">
      <alignment horizontal="center" vertical="top" wrapText="1"/>
    </xf>
    <xf numFmtId="3" fontId="1" fillId="0" borderId="2" xfId="0" applyNumberFormat="1" applyFont="1" applyBorder="1" applyAlignment="1">
      <alignment horizontal="center" vertical="top"/>
    </xf>
    <xf numFmtId="3" fontId="1" fillId="0" borderId="4" xfId="0" applyNumberFormat="1" applyFont="1" applyBorder="1" applyAlignment="1">
      <alignment horizontal="center" vertical="top"/>
    </xf>
    <xf numFmtId="3" fontId="1" fillId="0" borderId="1" xfId="0" applyNumberFormat="1" applyFont="1" applyBorder="1" applyAlignment="1">
      <alignment horizontal="center" vertical="top"/>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4" fontId="1" fillId="0" borderId="2"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4" xfId="0" applyNumberFormat="1" applyFont="1" applyBorder="1" applyAlignment="1">
      <alignment horizontal="center"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center" vertical="top"/>
    </xf>
    <xf numFmtId="0" fontId="8" fillId="0" borderId="4" xfId="0" applyFont="1" applyBorder="1" applyAlignment="1">
      <alignment horizontal="center" vertical="top"/>
    </xf>
    <xf numFmtId="0" fontId="1" fillId="0" borderId="2" xfId="0" applyFont="1" applyBorder="1" applyAlignment="1">
      <alignment horizontal="center" vertical="top"/>
    </xf>
    <xf numFmtId="0" fontId="1" fillId="0" borderId="4" xfId="0" applyFont="1" applyBorder="1" applyAlignment="1">
      <alignment horizontal="center" vertical="top"/>
    </xf>
    <xf numFmtId="3" fontId="8" fillId="0" borderId="2" xfId="0" applyNumberFormat="1" applyFont="1" applyBorder="1" applyAlignment="1">
      <alignment horizontal="center" vertical="top"/>
    </xf>
    <xf numFmtId="3" fontId="8" fillId="0" borderId="4" xfId="0" applyNumberFormat="1" applyFont="1" applyBorder="1" applyAlignment="1">
      <alignment horizontal="center" vertical="top"/>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wrapText="1"/>
    </xf>
    <xf numFmtId="0" fontId="2" fillId="0" borderId="0" xfId="0" applyFont="1" applyAlignment="1">
      <alignment horizontal="center"/>
    </xf>
    <xf numFmtId="0" fontId="2" fillId="0" borderId="5"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2" xfId="1" applyNumberFormat="1" applyFont="1" applyFill="1" applyBorder="1" applyAlignment="1">
      <alignment horizontal="center" vertical="top" wrapText="1"/>
    </xf>
    <xf numFmtId="3" fontId="1" fillId="0" borderId="3" xfId="1" applyNumberFormat="1" applyFont="1" applyFill="1" applyBorder="1" applyAlignment="1">
      <alignment horizontal="center" vertical="top" wrapText="1"/>
    </xf>
    <xf numFmtId="0" fontId="1" fillId="0" borderId="1" xfId="0" applyFont="1" applyBorder="1" applyAlignment="1">
      <alignment horizontal="center" vertical="center" wrapText="1"/>
    </xf>
    <xf numFmtId="3" fontId="1" fillId="0" borderId="2"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1" xfId="1" applyNumberFormat="1" applyFont="1" applyFill="1" applyBorder="1" applyAlignment="1">
      <alignment horizontal="center" vertical="top" wrapText="1"/>
    </xf>
    <xf numFmtId="3" fontId="1"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1" xfId="0" applyFont="1" applyBorder="1" applyAlignment="1">
      <alignment horizontal="center" vertical="top"/>
    </xf>
    <xf numFmtId="0" fontId="8" fillId="0" borderId="2" xfId="0" applyFont="1" applyBorder="1" applyAlignment="1">
      <alignment vertical="top" wrapText="1"/>
    </xf>
    <xf numFmtId="0" fontId="8" fillId="0" borderId="3" xfId="0" applyFont="1" applyBorder="1" applyAlignment="1">
      <alignment vertical="top" wrapText="1"/>
    </xf>
    <xf numFmtId="0" fontId="5" fillId="0" borderId="3" xfId="0" applyFont="1" applyBorder="1" applyAlignment="1">
      <alignment vertical="top" wrapText="1"/>
    </xf>
    <xf numFmtId="49" fontId="1" fillId="0" borderId="2" xfId="0" applyNumberFormat="1" applyFont="1" applyBorder="1" applyAlignment="1">
      <alignment vertical="top" wrapText="1"/>
    </xf>
    <xf numFmtId="49" fontId="1" fillId="0" borderId="3" xfId="0" applyNumberFormat="1" applyFont="1" applyBorder="1" applyAlignment="1">
      <alignment vertical="top" wrapText="1"/>
    </xf>
    <xf numFmtId="0" fontId="1" fillId="0" borderId="3" xfId="0" applyFont="1" applyBorder="1" applyAlignment="1">
      <alignment vertical="top"/>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left"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4" fontId="8" fillId="0" borderId="2" xfId="0" applyNumberFormat="1" applyFont="1" applyBorder="1" applyAlignment="1">
      <alignment horizontal="center" vertical="top" wrapText="1"/>
    </xf>
    <xf numFmtId="4" fontId="8" fillId="0" borderId="3" xfId="0" applyNumberFormat="1" applyFont="1" applyBorder="1" applyAlignment="1">
      <alignment horizontal="center" vertical="top" wrapText="1"/>
    </xf>
    <xf numFmtId="4" fontId="8" fillId="0" borderId="4" xfId="0" applyNumberFormat="1" applyFont="1" applyBorder="1" applyAlignment="1">
      <alignment horizontal="center" vertical="top" wrapText="1"/>
    </xf>
    <xf numFmtId="49" fontId="8" fillId="0" borderId="2" xfId="0" applyNumberFormat="1" applyFont="1" applyBorder="1" applyAlignment="1">
      <alignment horizontal="left" vertical="top" wrapText="1"/>
    </xf>
    <xf numFmtId="49" fontId="8" fillId="0" borderId="3"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0" fontId="1" fillId="0" borderId="3" xfId="0" applyFont="1" applyBorder="1" applyAlignment="1">
      <alignment horizontal="center" vertical="top"/>
    </xf>
    <xf numFmtId="0" fontId="8" fillId="0" borderId="3" xfId="0" applyFont="1" applyBorder="1" applyAlignment="1">
      <alignment horizontal="center" vertical="top" wrapText="1"/>
    </xf>
    <xf numFmtId="49" fontId="1" fillId="0" borderId="2"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vertical="top"/>
    </xf>
    <xf numFmtId="0" fontId="5" fillId="0" borderId="3" xfId="0" applyFont="1" applyBorder="1"/>
    <xf numFmtId="3" fontId="8" fillId="0" borderId="3" xfId="0" applyNumberFormat="1" applyFont="1" applyBorder="1" applyAlignment="1">
      <alignment horizontal="center" vertical="top"/>
    </xf>
    <xf numFmtId="3" fontId="1" fillId="0" borderId="3" xfId="0" applyNumberFormat="1" applyFont="1" applyBorder="1" applyAlignment="1">
      <alignment horizontal="center" vertical="top"/>
    </xf>
    <xf numFmtId="0" fontId="8" fillId="0" borderId="1" xfId="0" applyFont="1" applyBorder="1" applyAlignment="1">
      <alignment horizontal="center" vertical="top" wrapText="1"/>
    </xf>
    <xf numFmtId="4" fontId="8" fillId="0" borderId="1" xfId="0" applyNumberFormat="1" applyFont="1" applyBorder="1" applyAlignment="1">
      <alignment horizontal="center" vertical="top" wrapText="1"/>
    </xf>
    <xf numFmtId="166" fontId="1" fillId="0" borderId="2" xfId="0" applyNumberFormat="1" applyFont="1" applyBorder="1" applyAlignment="1">
      <alignment horizontal="center" vertical="top" wrapText="1"/>
    </xf>
  </cellXfs>
  <cellStyles count="3">
    <cellStyle name="Įprastas" xfId="0" builtinId="0"/>
    <cellStyle name="Kablelis" xfId="1" builtinId="3"/>
    <cellStyle name="Normal 2" xfId="2"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ip365-my.sharepoint.com/personal/s_kogan_eip_lt/Documents/Desktop/Kaunas%20tvarios%20pletros%20strategija/st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Report"/>
      <sheetName val="Sheet1"/>
      <sheetName val="Sheet2"/>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2"/>
  <sheetViews>
    <sheetView tabSelected="1" zoomScale="70" zoomScaleNormal="70" workbookViewId="0">
      <selection activeCell="P70" sqref="P70"/>
    </sheetView>
  </sheetViews>
  <sheetFormatPr defaultColWidth="8.86328125" defaultRowHeight="13.9" x14ac:dyDescent="0.4"/>
  <cols>
    <col min="1" max="1" width="9.796875" style="1" customWidth="1"/>
    <col min="2" max="2" width="17" style="2" customWidth="1"/>
    <col min="3" max="3" width="50.86328125" style="2" customWidth="1"/>
    <col min="4" max="5" width="12.19921875" style="2" customWidth="1"/>
    <col min="6" max="6" width="12.19921875" style="1" customWidth="1"/>
    <col min="7" max="7" width="15" style="1" customWidth="1"/>
    <col min="8" max="9" width="14.1328125" style="3" bestFit="1" customWidth="1"/>
    <col min="10" max="10" width="12.46484375" style="3" customWidth="1"/>
    <col min="11" max="11" width="13.46484375" style="3" customWidth="1"/>
    <col min="12" max="12" width="24" style="4" customWidth="1"/>
    <col min="13" max="14" width="10.796875" style="1" customWidth="1"/>
    <col min="15" max="15" width="11.796875" style="2" customWidth="1"/>
    <col min="16" max="16" width="36.1328125" style="2" customWidth="1"/>
    <col min="17" max="16384" width="8.86328125" style="2"/>
  </cols>
  <sheetData>
    <row r="1" spans="1:16" ht="58.25" customHeight="1" x14ac:dyDescent="0.4">
      <c r="M1" s="84"/>
      <c r="N1" s="84"/>
      <c r="O1" s="84"/>
    </row>
    <row r="2" spans="1:16" ht="29.45" customHeight="1" x14ac:dyDescent="0.4">
      <c r="A2" s="85" t="s">
        <v>263</v>
      </c>
      <c r="B2" s="85"/>
      <c r="C2" s="85"/>
      <c r="D2" s="85"/>
      <c r="E2" s="85"/>
      <c r="F2" s="85"/>
      <c r="G2" s="85"/>
      <c r="H2" s="85"/>
      <c r="I2" s="85"/>
      <c r="J2" s="85"/>
      <c r="K2" s="85"/>
      <c r="L2" s="85"/>
      <c r="M2" s="85"/>
      <c r="N2" s="85"/>
      <c r="O2" s="85"/>
    </row>
    <row r="3" spans="1:16" x14ac:dyDescent="0.4">
      <c r="A3" s="86"/>
      <c r="B3" s="86"/>
      <c r="C3" s="86"/>
      <c r="D3" s="86"/>
      <c r="E3" s="86"/>
      <c r="F3" s="86"/>
      <c r="G3" s="86"/>
      <c r="H3" s="86"/>
      <c r="I3" s="86"/>
      <c r="J3" s="86"/>
      <c r="K3" s="86"/>
      <c r="L3" s="86"/>
      <c r="M3" s="86"/>
      <c r="N3" s="86"/>
      <c r="O3" s="86"/>
    </row>
    <row r="4" spans="1:16" ht="83" customHeight="1" x14ac:dyDescent="0.4">
      <c r="A4" s="53" t="s">
        <v>0</v>
      </c>
      <c r="B4" s="87" t="s">
        <v>16</v>
      </c>
      <c r="C4" s="87" t="s">
        <v>1</v>
      </c>
      <c r="D4" s="87" t="s">
        <v>17</v>
      </c>
      <c r="E4" s="87" t="s">
        <v>2</v>
      </c>
      <c r="F4" s="72" t="s">
        <v>3</v>
      </c>
      <c r="G4" s="72"/>
      <c r="H4" s="90" t="s">
        <v>14</v>
      </c>
      <c r="I4" s="90"/>
      <c r="J4" s="90"/>
      <c r="K4" s="90"/>
      <c r="L4" s="72" t="s">
        <v>4</v>
      </c>
      <c r="M4" s="72"/>
      <c r="N4" s="72"/>
      <c r="O4" s="87" t="s">
        <v>5</v>
      </c>
      <c r="P4" s="93" t="s">
        <v>30</v>
      </c>
    </row>
    <row r="5" spans="1:16" ht="41.45" customHeight="1" x14ac:dyDescent="0.4">
      <c r="A5" s="54"/>
      <c r="B5" s="88"/>
      <c r="C5" s="88"/>
      <c r="D5" s="88"/>
      <c r="E5" s="88"/>
      <c r="F5" s="53" t="s">
        <v>6</v>
      </c>
      <c r="G5" s="53" t="s">
        <v>7</v>
      </c>
      <c r="H5" s="94" t="s">
        <v>8</v>
      </c>
      <c r="I5" s="90" t="s">
        <v>9</v>
      </c>
      <c r="J5" s="90"/>
      <c r="K5" s="90"/>
      <c r="L5" s="87" t="s">
        <v>10</v>
      </c>
      <c r="M5" s="87" t="s">
        <v>11</v>
      </c>
      <c r="N5" s="87" t="s">
        <v>12</v>
      </c>
      <c r="O5" s="88"/>
      <c r="P5" s="93"/>
    </row>
    <row r="6" spans="1:16" ht="108" customHeight="1" x14ac:dyDescent="0.4">
      <c r="A6" s="55"/>
      <c r="B6" s="89"/>
      <c r="C6" s="89"/>
      <c r="D6" s="89"/>
      <c r="E6" s="89"/>
      <c r="F6" s="55"/>
      <c r="G6" s="55"/>
      <c r="H6" s="95"/>
      <c r="I6" s="8" t="s">
        <v>13</v>
      </c>
      <c r="J6" s="8" t="s">
        <v>19</v>
      </c>
      <c r="K6" s="8" t="s">
        <v>15</v>
      </c>
      <c r="L6" s="89"/>
      <c r="M6" s="89"/>
      <c r="N6" s="89"/>
      <c r="O6" s="89"/>
      <c r="P6" s="93"/>
    </row>
    <row r="7" spans="1:16" x14ac:dyDescent="0.4">
      <c r="A7" s="11">
        <v>1</v>
      </c>
      <c r="B7" s="11">
        <v>2</v>
      </c>
      <c r="C7" s="11">
        <v>3</v>
      </c>
      <c r="D7" s="11">
        <v>4</v>
      </c>
      <c r="E7" s="11">
        <v>5</v>
      </c>
      <c r="F7" s="7">
        <v>6</v>
      </c>
      <c r="G7" s="7">
        <v>7</v>
      </c>
      <c r="H7" s="12">
        <v>8</v>
      </c>
      <c r="I7" s="12">
        <v>9</v>
      </c>
      <c r="J7" s="12">
        <v>10</v>
      </c>
      <c r="K7" s="12">
        <v>11</v>
      </c>
      <c r="L7" s="13">
        <v>12</v>
      </c>
      <c r="M7" s="7">
        <v>13</v>
      </c>
      <c r="N7" s="7">
        <v>14</v>
      </c>
      <c r="O7" s="11">
        <v>15</v>
      </c>
      <c r="P7" s="14"/>
    </row>
    <row r="8" spans="1:16" x14ac:dyDescent="0.4">
      <c r="A8" s="98" t="s">
        <v>20</v>
      </c>
      <c r="B8" s="98"/>
      <c r="C8" s="98"/>
      <c r="D8" s="98"/>
      <c r="E8" s="98"/>
      <c r="F8" s="98"/>
      <c r="G8" s="98"/>
      <c r="H8" s="98"/>
      <c r="I8" s="98"/>
      <c r="J8" s="98"/>
      <c r="K8" s="98"/>
      <c r="L8" s="98"/>
      <c r="M8" s="98"/>
      <c r="N8" s="98"/>
      <c r="O8" s="98"/>
      <c r="P8" s="14"/>
    </row>
    <row r="9" spans="1:16" x14ac:dyDescent="0.4">
      <c r="A9" s="99" t="s">
        <v>106</v>
      </c>
      <c r="B9" s="99"/>
      <c r="C9" s="99"/>
      <c r="D9" s="99"/>
      <c r="E9" s="99"/>
      <c r="F9" s="99"/>
      <c r="G9" s="99"/>
      <c r="H9" s="99"/>
      <c r="I9" s="99"/>
      <c r="J9" s="99"/>
      <c r="K9" s="99"/>
      <c r="L9" s="99"/>
      <c r="M9" s="99"/>
      <c r="N9" s="99"/>
      <c r="O9" s="99"/>
      <c r="P9" s="14"/>
    </row>
    <row r="10" spans="1:16" x14ac:dyDescent="0.4">
      <c r="A10" s="98" t="s">
        <v>18</v>
      </c>
      <c r="B10" s="98"/>
      <c r="C10" s="98"/>
      <c r="D10" s="98"/>
      <c r="E10" s="98"/>
      <c r="F10" s="98"/>
      <c r="G10" s="98"/>
      <c r="H10" s="98"/>
      <c r="I10" s="98"/>
      <c r="J10" s="98"/>
      <c r="K10" s="98"/>
      <c r="L10" s="98"/>
      <c r="M10" s="98"/>
      <c r="N10" s="98"/>
      <c r="O10" s="98"/>
      <c r="P10" s="14"/>
    </row>
    <row r="11" spans="1:16" ht="15" customHeight="1" x14ac:dyDescent="0.4">
      <c r="A11" s="81" t="s">
        <v>107</v>
      </c>
      <c r="B11" s="82"/>
      <c r="C11" s="82"/>
      <c r="D11" s="82"/>
      <c r="E11" s="82"/>
      <c r="F11" s="82"/>
      <c r="G11" s="82"/>
      <c r="H11" s="82"/>
      <c r="I11" s="82"/>
      <c r="J11" s="82"/>
      <c r="K11" s="82"/>
      <c r="L11" s="82"/>
      <c r="M11" s="82"/>
      <c r="N11" s="82"/>
      <c r="O11" s="83"/>
      <c r="P11" s="14"/>
    </row>
    <row r="12" spans="1:16" ht="105.6" customHeight="1" x14ac:dyDescent="0.4">
      <c r="A12" s="53" t="s">
        <v>33</v>
      </c>
      <c r="B12" s="56" t="s">
        <v>72</v>
      </c>
      <c r="C12" s="56" t="s">
        <v>228</v>
      </c>
      <c r="D12" s="53" t="s">
        <v>22</v>
      </c>
      <c r="E12" s="53" t="s">
        <v>173</v>
      </c>
      <c r="F12" s="53" t="s">
        <v>231</v>
      </c>
      <c r="G12" s="53" t="s">
        <v>74</v>
      </c>
      <c r="H12" s="91">
        <v>2716741</v>
      </c>
      <c r="I12" s="91">
        <v>2308666</v>
      </c>
      <c r="J12" s="59">
        <v>0</v>
      </c>
      <c r="K12" s="91">
        <v>408075</v>
      </c>
      <c r="L12" s="13" t="s">
        <v>109</v>
      </c>
      <c r="M12" s="7">
        <v>0</v>
      </c>
      <c r="N12" s="7">
        <v>1</v>
      </c>
      <c r="O12" s="15"/>
      <c r="P12" s="56" t="s">
        <v>116</v>
      </c>
    </row>
    <row r="13" spans="1:16" ht="79.5" customHeight="1" x14ac:dyDescent="0.4">
      <c r="A13" s="54"/>
      <c r="B13" s="57"/>
      <c r="C13" s="58"/>
      <c r="D13" s="54"/>
      <c r="E13" s="54"/>
      <c r="F13" s="54"/>
      <c r="G13" s="54"/>
      <c r="H13" s="92"/>
      <c r="I13" s="92"/>
      <c r="J13" s="60"/>
      <c r="K13" s="92"/>
      <c r="L13" s="13" t="s">
        <v>111</v>
      </c>
      <c r="M13" s="7">
        <v>0</v>
      </c>
      <c r="N13" s="12">
        <v>1750</v>
      </c>
      <c r="O13" s="15"/>
      <c r="P13" s="58"/>
    </row>
    <row r="14" spans="1:16" ht="138" customHeight="1" x14ac:dyDescent="0.4">
      <c r="A14" s="53" t="s">
        <v>25</v>
      </c>
      <c r="B14" s="73" t="s">
        <v>119</v>
      </c>
      <c r="C14" s="73" t="s">
        <v>198</v>
      </c>
      <c r="D14" s="72" t="s">
        <v>22</v>
      </c>
      <c r="E14" s="72" t="s">
        <v>185</v>
      </c>
      <c r="F14" s="72" t="s">
        <v>67</v>
      </c>
      <c r="G14" s="72" t="s">
        <v>74</v>
      </c>
      <c r="H14" s="96">
        <v>5700000</v>
      </c>
      <c r="I14" s="96">
        <v>4845000</v>
      </c>
      <c r="J14" s="97">
        <v>0</v>
      </c>
      <c r="K14" s="96">
        <f>+H14-I14</f>
        <v>855000</v>
      </c>
      <c r="L14" s="13" t="s">
        <v>109</v>
      </c>
      <c r="M14" s="7">
        <v>0</v>
      </c>
      <c r="N14" s="7">
        <v>1</v>
      </c>
      <c r="O14" s="15"/>
      <c r="P14" s="70" t="s">
        <v>120</v>
      </c>
    </row>
    <row r="15" spans="1:16" ht="102" customHeight="1" x14ac:dyDescent="0.4">
      <c r="A15" s="55"/>
      <c r="B15" s="73"/>
      <c r="C15" s="73"/>
      <c r="D15" s="72"/>
      <c r="E15" s="72"/>
      <c r="F15" s="72"/>
      <c r="G15" s="72"/>
      <c r="H15" s="96"/>
      <c r="I15" s="96"/>
      <c r="J15" s="97"/>
      <c r="K15" s="96"/>
      <c r="L15" s="13" t="s">
        <v>111</v>
      </c>
      <c r="M15" s="7">
        <v>0</v>
      </c>
      <c r="N15" s="7">
        <v>13450</v>
      </c>
      <c r="O15" s="15"/>
      <c r="P15" s="71"/>
    </row>
    <row r="16" spans="1:16" ht="41.75" customHeight="1" x14ac:dyDescent="0.4">
      <c r="A16" s="53" t="s">
        <v>34</v>
      </c>
      <c r="B16" s="56" t="s">
        <v>131</v>
      </c>
      <c r="C16" s="56" t="s">
        <v>229</v>
      </c>
      <c r="D16" s="53" t="s">
        <v>22</v>
      </c>
      <c r="E16" s="53" t="s">
        <v>183</v>
      </c>
      <c r="F16" s="53" t="s">
        <v>232</v>
      </c>
      <c r="G16" s="53" t="s">
        <v>79</v>
      </c>
      <c r="H16" s="91">
        <v>1917843</v>
      </c>
      <c r="I16" s="91">
        <v>1630166</v>
      </c>
      <c r="J16" s="59">
        <v>0</v>
      </c>
      <c r="K16" s="91">
        <v>287677</v>
      </c>
      <c r="L16" s="13" t="s">
        <v>109</v>
      </c>
      <c r="M16" s="7">
        <v>0</v>
      </c>
      <c r="N16" s="7">
        <v>1</v>
      </c>
      <c r="O16" s="15"/>
      <c r="P16" s="65"/>
    </row>
    <row r="17" spans="1:16" ht="46.5" customHeight="1" x14ac:dyDescent="0.4">
      <c r="A17" s="54"/>
      <c r="B17" s="57"/>
      <c r="C17" s="58"/>
      <c r="D17" s="54"/>
      <c r="E17" s="54"/>
      <c r="F17" s="54"/>
      <c r="G17" s="54"/>
      <c r="H17" s="92"/>
      <c r="I17" s="92"/>
      <c r="J17" s="60"/>
      <c r="K17" s="92"/>
      <c r="L17" s="13" t="s">
        <v>111</v>
      </c>
      <c r="M17" s="6">
        <v>0</v>
      </c>
      <c r="N17" s="17">
        <v>3000</v>
      </c>
      <c r="O17" s="15"/>
      <c r="P17" s="66"/>
    </row>
    <row r="18" spans="1:16" ht="32.25" customHeight="1" x14ac:dyDescent="0.4">
      <c r="A18" s="53" t="s">
        <v>35</v>
      </c>
      <c r="B18" s="56" t="s">
        <v>155</v>
      </c>
      <c r="C18" s="56" t="s">
        <v>233</v>
      </c>
      <c r="D18" s="53" t="s">
        <v>22</v>
      </c>
      <c r="E18" s="53" t="s">
        <v>184</v>
      </c>
      <c r="F18" s="53" t="s">
        <v>67</v>
      </c>
      <c r="G18" s="53" t="s">
        <v>234</v>
      </c>
      <c r="H18" s="59">
        <v>1725000</v>
      </c>
      <c r="I18" s="59">
        <v>1466250</v>
      </c>
      <c r="J18" s="59">
        <v>0</v>
      </c>
      <c r="K18" s="59">
        <v>258750</v>
      </c>
      <c r="L18" s="13" t="s">
        <v>109</v>
      </c>
      <c r="M18" s="7">
        <v>0</v>
      </c>
      <c r="N18" s="7">
        <v>1</v>
      </c>
      <c r="O18" s="15"/>
      <c r="P18" s="18"/>
    </row>
    <row r="19" spans="1:16" ht="136.25" customHeight="1" x14ac:dyDescent="0.4">
      <c r="A19" s="54"/>
      <c r="B19" s="57"/>
      <c r="C19" s="58"/>
      <c r="D19" s="54"/>
      <c r="E19" s="54"/>
      <c r="F19" s="54"/>
      <c r="G19" s="54"/>
      <c r="H19" s="60"/>
      <c r="I19" s="60"/>
      <c r="J19" s="60"/>
      <c r="K19" s="60"/>
      <c r="L19" s="13" t="s">
        <v>112</v>
      </c>
      <c r="M19" s="7">
        <v>0</v>
      </c>
      <c r="N19" s="7">
        <v>0.65</v>
      </c>
      <c r="O19" s="15"/>
      <c r="P19" s="19"/>
    </row>
    <row r="20" spans="1:16" ht="40.5" customHeight="1" x14ac:dyDescent="0.4">
      <c r="A20" s="53" t="s">
        <v>36</v>
      </c>
      <c r="B20" s="56" t="s">
        <v>84</v>
      </c>
      <c r="C20" s="56" t="s">
        <v>206</v>
      </c>
      <c r="D20" s="53" t="s">
        <v>22</v>
      </c>
      <c r="E20" s="53" t="s">
        <v>185</v>
      </c>
      <c r="F20" s="53" t="s">
        <v>235</v>
      </c>
      <c r="G20" s="53" t="s">
        <v>74</v>
      </c>
      <c r="H20" s="59">
        <v>3000000</v>
      </c>
      <c r="I20" s="59">
        <v>2550000</v>
      </c>
      <c r="J20" s="59">
        <v>0</v>
      </c>
      <c r="K20" s="59">
        <v>450000</v>
      </c>
      <c r="L20" s="13" t="s">
        <v>109</v>
      </c>
      <c r="M20" s="7">
        <v>0</v>
      </c>
      <c r="N20" s="7">
        <v>1</v>
      </c>
      <c r="O20" s="15"/>
      <c r="P20" s="14"/>
    </row>
    <row r="21" spans="1:16" ht="63.75" customHeight="1" x14ac:dyDescent="0.4">
      <c r="A21" s="54"/>
      <c r="B21" s="57"/>
      <c r="C21" s="58"/>
      <c r="D21" s="54"/>
      <c r="E21" s="54"/>
      <c r="F21" s="54"/>
      <c r="G21" s="54"/>
      <c r="H21" s="60"/>
      <c r="I21" s="60"/>
      <c r="J21" s="60"/>
      <c r="K21" s="60"/>
      <c r="L21" s="13" t="s">
        <v>112</v>
      </c>
      <c r="M21" s="7">
        <v>0</v>
      </c>
      <c r="N21" s="7">
        <v>5.84</v>
      </c>
      <c r="O21" s="15"/>
      <c r="P21" s="14"/>
    </row>
    <row r="22" spans="1:16" ht="59" customHeight="1" x14ac:dyDescent="0.4">
      <c r="A22" s="53" t="s">
        <v>37</v>
      </c>
      <c r="B22" s="56" t="s">
        <v>147</v>
      </c>
      <c r="C22" s="56" t="s">
        <v>236</v>
      </c>
      <c r="D22" s="53" t="s">
        <v>22</v>
      </c>
      <c r="E22" s="53" t="s">
        <v>186</v>
      </c>
      <c r="F22" s="53" t="s">
        <v>237</v>
      </c>
      <c r="G22" s="53" t="s">
        <v>238</v>
      </c>
      <c r="H22" s="59">
        <v>500000</v>
      </c>
      <c r="I22" s="59">
        <v>425000</v>
      </c>
      <c r="J22" s="59">
        <v>0</v>
      </c>
      <c r="K22" s="59">
        <v>75000</v>
      </c>
      <c r="L22" s="13" t="s">
        <v>109</v>
      </c>
      <c r="M22" s="7">
        <v>0</v>
      </c>
      <c r="N22" s="7">
        <v>1</v>
      </c>
      <c r="O22" s="13"/>
      <c r="P22" s="70" t="s">
        <v>117</v>
      </c>
    </row>
    <row r="23" spans="1:16" ht="138.5" customHeight="1" x14ac:dyDescent="0.4">
      <c r="A23" s="55"/>
      <c r="B23" s="58"/>
      <c r="C23" s="58"/>
      <c r="D23" s="55"/>
      <c r="E23" s="55"/>
      <c r="F23" s="55"/>
      <c r="G23" s="55"/>
      <c r="H23" s="60"/>
      <c r="I23" s="60"/>
      <c r="J23" s="60"/>
      <c r="K23" s="60"/>
      <c r="L23" s="13" t="s">
        <v>111</v>
      </c>
      <c r="M23" s="7">
        <v>0</v>
      </c>
      <c r="N23" s="7">
        <v>750</v>
      </c>
      <c r="O23" s="13"/>
      <c r="P23" s="71"/>
    </row>
    <row r="24" spans="1:16" ht="62.45" customHeight="1" x14ac:dyDescent="0.4">
      <c r="A24" s="77" t="s">
        <v>126</v>
      </c>
      <c r="B24" s="56" t="s">
        <v>127</v>
      </c>
      <c r="C24" s="70" t="s">
        <v>174</v>
      </c>
      <c r="D24" s="53" t="s">
        <v>26</v>
      </c>
      <c r="E24" s="53" t="s">
        <v>187</v>
      </c>
      <c r="F24" s="53" t="s">
        <v>65</v>
      </c>
      <c r="G24" s="53" t="s">
        <v>67</v>
      </c>
      <c r="H24" s="79">
        <v>0</v>
      </c>
      <c r="I24" s="75">
        <v>0</v>
      </c>
      <c r="J24" s="53">
        <v>0</v>
      </c>
      <c r="K24" s="79">
        <v>0</v>
      </c>
      <c r="L24" s="16" t="s">
        <v>115</v>
      </c>
      <c r="M24" s="6">
        <v>0</v>
      </c>
      <c r="N24" s="6">
        <v>1</v>
      </c>
      <c r="O24" s="14"/>
      <c r="P24" s="14"/>
    </row>
    <row r="25" spans="1:16" ht="298.8" customHeight="1" x14ac:dyDescent="0.4">
      <c r="A25" s="78"/>
      <c r="B25" s="58"/>
      <c r="C25" s="58"/>
      <c r="D25" s="55"/>
      <c r="E25" s="55"/>
      <c r="F25" s="55"/>
      <c r="G25" s="55"/>
      <c r="H25" s="80"/>
      <c r="I25" s="76"/>
      <c r="J25" s="55"/>
      <c r="K25" s="80"/>
      <c r="L25" s="13" t="s">
        <v>239</v>
      </c>
      <c r="M25" s="7">
        <v>0</v>
      </c>
      <c r="N25" s="7">
        <v>1</v>
      </c>
      <c r="O25" s="14"/>
      <c r="P25" s="14"/>
    </row>
    <row r="26" spans="1:16" ht="87" customHeight="1" x14ac:dyDescent="0.4">
      <c r="A26" s="77" t="s">
        <v>128</v>
      </c>
      <c r="B26" s="56" t="s">
        <v>172</v>
      </c>
      <c r="C26" s="70" t="s">
        <v>190</v>
      </c>
      <c r="D26" s="53" t="s">
        <v>26</v>
      </c>
      <c r="E26" s="53" t="s">
        <v>138</v>
      </c>
      <c r="F26" s="53" t="s">
        <v>65</v>
      </c>
      <c r="G26" s="53" t="s">
        <v>67</v>
      </c>
      <c r="H26" s="79">
        <v>0</v>
      </c>
      <c r="I26" s="75">
        <v>0</v>
      </c>
      <c r="J26" s="53">
        <v>0</v>
      </c>
      <c r="K26" s="79">
        <v>0</v>
      </c>
      <c r="L26" s="16" t="s">
        <v>115</v>
      </c>
      <c r="M26" s="6">
        <v>0</v>
      </c>
      <c r="N26" s="6">
        <v>1</v>
      </c>
      <c r="O26" s="14"/>
      <c r="P26" s="14"/>
    </row>
    <row r="27" spans="1:16" ht="230.25" customHeight="1" x14ac:dyDescent="0.4">
      <c r="A27" s="78"/>
      <c r="B27" s="58"/>
      <c r="C27" s="58"/>
      <c r="D27" s="55"/>
      <c r="E27" s="55"/>
      <c r="F27" s="55"/>
      <c r="G27" s="55"/>
      <c r="H27" s="80"/>
      <c r="I27" s="76"/>
      <c r="J27" s="55"/>
      <c r="K27" s="80"/>
      <c r="L27" s="13" t="s">
        <v>141</v>
      </c>
      <c r="M27" s="7">
        <v>0</v>
      </c>
      <c r="N27" s="7">
        <v>1</v>
      </c>
      <c r="O27" s="14"/>
      <c r="P27" s="14"/>
    </row>
    <row r="28" spans="1:16" ht="14" customHeight="1" x14ac:dyDescent="0.4">
      <c r="A28" s="110" t="s">
        <v>21</v>
      </c>
      <c r="B28" s="111"/>
      <c r="C28" s="111"/>
      <c r="D28" s="111"/>
      <c r="E28" s="111"/>
      <c r="F28" s="111"/>
      <c r="G28" s="111"/>
      <c r="H28" s="111"/>
      <c r="I28" s="111"/>
      <c r="J28" s="111"/>
      <c r="K28" s="111"/>
      <c r="L28" s="111"/>
      <c r="M28" s="111"/>
      <c r="N28" s="111"/>
      <c r="O28" s="112"/>
      <c r="P28" s="21"/>
    </row>
    <row r="29" spans="1:16" ht="18" customHeight="1" x14ac:dyDescent="0.4">
      <c r="A29" s="73" t="s">
        <v>153</v>
      </c>
      <c r="B29" s="73"/>
      <c r="C29" s="73"/>
      <c r="D29" s="73"/>
      <c r="E29" s="73"/>
      <c r="F29" s="73"/>
      <c r="G29" s="73"/>
      <c r="H29" s="73"/>
      <c r="I29" s="73"/>
      <c r="J29" s="73"/>
      <c r="K29" s="73"/>
      <c r="L29" s="73"/>
      <c r="M29" s="73"/>
      <c r="N29" s="73"/>
      <c r="O29" s="73"/>
      <c r="P29" s="14"/>
    </row>
    <row r="30" spans="1:16" ht="0.75" customHeight="1" x14ac:dyDescent="0.4">
      <c r="A30" s="113"/>
      <c r="F30" s="2"/>
      <c r="G30" s="2"/>
      <c r="H30" s="2"/>
      <c r="I30" s="2"/>
      <c r="J30" s="2"/>
      <c r="K30" s="2"/>
      <c r="L30" s="2"/>
      <c r="M30" s="2"/>
      <c r="N30" s="2"/>
    </row>
    <row r="31" spans="1:16" ht="0.75" customHeight="1" x14ac:dyDescent="0.4">
      <c r="A31" s="114"/>
      <c r="F31" s="2"/>
      <c r="G31" s="2"/>
      <c r="H31" s="2"/>
      <c r="I31" s="2"/>
      <c r="J31" s="2"/>
      <c r="K31" s="2"/>
      <c r="L31" s="2"/>
      <c r="M31" s="2"/>
      <c r="N31" s="2"/>
    </row>
    <row r="32" spans="1:16" ht="33.75" customHeight="1" x14ac:dyDescent="0.4">
      <c r="A32" s="53" t="s">
        <v>38</v>
      </c>
      <c r="B32" s="100" t="s">
        <v>154</v>
      </c>
      <c r="C32" s="70" t="s">
        <v>175</v>
      </c>
      <c r="D32" s="53" t="s">
        <v>22</v>
      </c>
      <c r="E32" s="53" t="s">
        <v>184</v>
      </c>
      <c r="F32" s="53" t="s">
        <v>76</v>
      </c>
      <c r="G32" s="53" t="s">
        <v>63</v>
      </c>
      <c r="H32" s="59">
        <v>3600000</v>
      </c>
      <c r="I32" s="67">
        <v>2643421.7999999998</v>
      </c>
      <c r="J32" s="59">
        <v>0</v>
      </c>
      <c r="K32" s="67">
        <v>956578.2</v>
      </c>
      <c r="L32" s="13" t="s">
        <v>109</v>
      </c>
      <c r="M32" s="7">
        <v>0</v>
      </c>
      <c r="N32" s="12">
        <v>1</v>
      </c>
      <c r="O32" s="15"/>
      <c r="P32" s="14"/>
    </row>
    <row r="33" spans="1:16" ht="48" customHeight="1" x14ac:dyDescent="0.4">
      <c r="A33" s="54"/>
      <c r="B33" s="101"/>
      <c r="C33" s="74"/>
      <c r="D33" s="54"/>
      <c r="E33" s="54"/>
      <c r="F33" s="54"/>
      <c r="G33" s="54"/>
      <c r="H33" s="60"/>
      <c r="I33" s="68"/>
      <c r="J33" s="60"/>
      <c r="K33" s="68"/>
      <c r="L33" s="13" t="s">
        <v>111</v>
      </c>
      <c r="M33" s="7">
        <v>0</v>
      </c>
      <c r="N33" s="12">
        <v>5000</v>
      </c>
      <c r="O33" s="15"/>
      <c r="P33" s="14"/>
    </row>
    <row r="34" spans="1:16" ht="99.5" customHeight="1" x14ac:dyDescent="0.4">
      <c r="A34" s="55"/>
      <c r="B34" s="102"/>
      <c r="C34" s="71"/>
      <c r="D34" s="55"/>
      <c r="E34" s="55"/>
      <c r="F34" s="55"/>
      <c r="G34" s="55"/>
      <c r="H34" s="61"/>
      <c r="I34" s="69"/>
      <c r="J34" s="61"/>
      <c r="K34" s="69"/>
      <c r="L34" s="13" t="s">
        <v>152</v>
      </c>
      <c r="M34" s="7">
        <v>0</v>
      </c>
      <c r="N34" s="12">
        <v>870</v>
      </c>
      <c r="O34" s="15"/>
      <c r="P34" s="14"/>
    </row>
    <row r="35" spans="1:16" ht="37.25" customHeight="1" x14ac:dyDescent="0.4">
      <c r="A35" s="53" t="s">
        <v>39</v>
      </c>
      <c r="B35" s="56" t="s">
        <v>135</v>
      </c>
      <c r="C35" s="56" t="s">
        <v>191</v>
      </c>
      <c r="D35" s="53" t="s">
        <v>22</v>
      </c>
      <c r="E35" s="53" t="s">
        <v>184</v>
      </c>
      <c r="F35" s="53" t="s">
        <v>62</v>
      </c>
      <c r="G35" s="53" t="s">
        <v>63</v>
      </c>
      <c r="H35" s="59">
        <v>2000000</v>
      </c>
      <c r="I35" s="59">
        <f>+H35*0.85</f>
        <v>1700000</v>
      </c>
      <c r="J35" s="59">
        <v>0</v>
      </c>
      <c r="K35" s="59">
        <v>300000</v>
      </c>
      <c r="L35" s="13" t="s">
        <v>114</v>
      </c>
      <c r="M35" s="7">
        <v>0</v>
      </c>
      <c r="N35" s="12">
        <v>100000</v>
      </c>
      <c r="O35" s="15"/>
      <c r="P35" s="14"/>
    </row>
    <row r="36" spans="1:16" ht="36.75" customHeight="1" x14ac:dyDescent="0.4">
      <c r="A36" s="54"/>
      <c r="B36" s="57"/>
      <c r="C36" s="57"/>
      <c r="D36" s="54"/>
      <c r="E36" s="54"/>
      <c r="F36" s="54"/>
      <c r="G36" s="54"/>
      <c r="H36" s="60"/>
      <c r="I36" s="60"/>
      <c r="J36" s="60"/>
      <c r="K36" s="60"/>
      <c r="L36" s="13" t="s">
        <v>109</v>
      </c>
      <c r="M36" s="7">
        <v>0</v>
      </c>
      <c r="N36" s="12">
        <v>1</v>
      </c>
      <c r="O36" s="15"/>
      <c r="P36" s="14"/>
    </row>
    <row r="37" spans="1:16" ht="66.75" customHeight="1" x14ac:dyDescent="0.4">
      <c r="A37" s="54"/>
      <c r="B37" s="57"/>
      <c r="C37" s="58"/>
      <c r="D37" s="54"/>
      <c r="E37" s="54"/>
      <c r="F37" s="54"/>
      <c r="G37" s="54"/>
      <c r="H37" s="60"/>
      <c r="I37" s="60"/>
      <c r="J37" s="60"/>
      <c r="K37" s="60"/>
      <c r="L37" s="13" t="s">
        <v>112</v>
      </c>
      <c r="M37" s="7">
        <v>0</v>
      </c>
      <c r="N37" s="12">
        <v>10</v>
      </c>
      <c r="O37" s="15"/>
      <c r="P37" s="14"/>
    </row>
    <row r="38" spans="1:16" ht="48.75" customHeight="1" x14ac:dyDescent="0.4">
      <c r="A38" s="53" t="s">
        <v>40</v>
      </c>
      <c r="B38" s="56" t="s">
        <v>166</v>
      </c>
      <c r="C38" s="56" t="s">
        <v>207</v>
      </c>
      <c r="D38" s="53" t="s">
        <v>22</v>
      </c>
      <c r="E38" s="53" t="s">
        <v>184</v>
      </c>
      <c r="F38" s="53" t="s">
        <v>62</v>
      </c>
      <c r="G38" s="53" t="s">
        <v>63</v>
      </c>
      <c r="H38" s="59">
        <v>700000</v>
      </c>
      <c r="I38" s="59">
        <f>+H38*0.85</f>
        <v>595000</v>
      </c>
      <c r="J38" s="59">
        <v>0</v>
      </c>
      <c r="K38" s="59">
        <v>105000</v>
      </c>
      <c r="L38" s="13" t="s">
        <v>108</v>
      </c>
      <c r="M38" s="7">
        <v>0</v>
      </c>
      <c r="N38" s="12">
        <v>10000</v>
      </c>
      <c r="O38" s="15"/>
      <c r="P38" s="14"/>
    </row>
    <row r="39" spans="1:16" ht="50.25" customHeight="1" x14ac:dyDescent="0.4">
      <c r="A39" s="54"/>
      <c r="B39" s="57"/>
      <c r="C39" s="57"/>
      <c r="D39" s="54"/>
      <c r="E39" s="54"/>
      <c r="F39" s="54"/>
      <c r="G39" s="54"/>
      <c r="H39" s="60"/>
      <c r="I39" s="60"/>
      <c r="J39" s="60"/>
      <c r="K39" s="60"/>
      <c r="L39" s="13" t="s">
        <v>109</v>
      </c>
      <c r="M39" s="7">
        <v>0</v>
      </c>
      <c r="N39" s="12">
        <v>1</v>
      </c>
      <c r="O39" s="15"/>
      <c r="P39" s="14"/>
    </row>
    <row r="40" spans="1:16" ht="71.45" customHeight="1" x14ac:dyDescent="0.4">
      <c r="A40" s="54"/>
      <c r="B40" s="57"/>
      <c r="C40" s="58"/>
      <c r="D40" s="54"/>
      <c r="E40" s="54"/>
      <c r="F40" s="54"/>
      <c r="G40" s="54"/>
      <c r="H40" s="60"/>
      <c r="I40" s="60"/>
      <c r="J40" s="60"/>
      <c r="K40" s="60"/>
      <c r="L40" s="13" t="s">
        <v>112</v>
      </c>
      <c r="M40" s="7">
        <v>0</v>
      </c>
      <c r="N40" s="12">
        <v>1</v>
      </c>
      <c r="O40" s="15"/>
      <c r="P40" s="14"/>
    </row>
    <row r="41" spans="1:16" ht="47.25" customHeight="1" x14ac:dyDescent="0.4">
      <c r="A41" s="53" t="s">
        <v>41</v>
      </c>
      <c r="B41" s="56" t="s">
        <v>156</v>
      </c>
      <c r="C41" s="56" t="s">
        <v>176</v>
      </c>
      <c r="D41" s="53" t="s">
        <v>22</v>
      </c>
      <c r="E41" s="53" t="s">
        <v>186</v>
      </c>
      <c r="F41" s="53" t="s">
        <v>67</v>
      </c>
      <c r="G41" s="53" t="s">
        <v>240</v>
      </c>
      <c r="H41" s="59">
        <v>900000</v>
      </c>
      <c r="I41" s="59">
        <f>+H41*0.85</f>
        <v>765000</v>
      </c>
      <c r="J41" s="59">
        <v>0</v>
      </c>
      <c r="K41" s="59">
        <v>135000</v>
      </c>
      <c r="L41" s="13" t="s">
        <v>114</v>
      </c>
      <c r="M41" s="7">
        <v>0</v>
      </c>
      <c r="N41" s="27">
        <v>6194.5</v>
      </c>
      <c r="O41" s="15"/>
      <c r="P41" s="28"/>
    </row>
    <row r="42" spans="1:16" ht="48" customHeight="1" x14ac:dyDescent="0.4">
      <c r="A42" s="54"/>
      <c r="B42" s="57"/>
      <c r="C42" s="57"/>
      <c r="D42" s="54"/>
      <c r="E42" s="54"/>
      <c r="F42" s="54"/>
      <c r="G42" s="54"/>
      <c r="H42" s="60"/>
      <c r="I42" s="60"/>
      <c r="J42" s="60"/>
      <c r="K42" s="60"/>
      <c r="L42" s="13" t="s">
        <v>109</v>
      </c>
      <c r="M42" s="7">
        <v>0</v>
      </c>
      <c r="N42" s="12">
        <v>1</v>
      </c>
      <c r="O42" s="15"/>
      <c r="P42" s="14"/>
    </row>
    <row r="43" spans="1:16" ht="74.45" customHeight="1" x14ac:dyDescent="0.4">
      <c r="A43" s="54"/>
      <c r="B43" s="57"/>
      <c r="C43" s="57"/>
      <c r="D43" s="54"/>
      <c r="E43" s="54"/>
      <c r="F43" s="54"/>
      <c r="G43" s="54"/>
      <c r="H43" s="60"/>
      <c r="I43" s="60"/>
      <c r="J43" s="60"/>
      <c r="K43" s="60"/>
      <c r="L43" s="13" t="s">
        <v>112</v>
      </c>
      <c r="M43" s="7">
        <v>0</v>
      </c>
      <c r="N43" s="29">
        <v>3.81</v>
      </c>
      <c r="O43" s="15"/>
      <c r="P43" s="28"/>
    </row>
    <row r="44" spans="1:16" ht="35.75" customHeight="1" x14ac:dyDescent="0.4">
      <c r="A44" s="72" t="s">
        <v>42</v>
      </c>
      <c r="B44" s="73" t="s">
        <v>134</v>
      </c>
      <c r="C44" s="56" t="s">
        <v>167</v>
      </c>
      <c r="D44" s="72" t="s">
        <v>22</v>
      </c>
      <c r="E44" s="72" t="s">
        <v>186</v>
      </c>
      <c r="F44" s="53" t="s">
        <v>67</v>
      </c>
      <c r="G44" s="53" t="s">
        <v>74</v>
      </c>
      <c r="H44" s="97">
        <v>1079473</v>
      </c>
      <c r="I44" s="59">
        <v>917552</v>
      </c>
      <c r="J44" s="59">
        <v>0</v>
      </c>
      <c r="K44" s="59">
        <v>161921</v>
      </c>
      <c r="L44" s="13" t="s">
        <v>114</v>
      </c>
      <c r="M44" s="7">
        <v>0</v>
      </c>
      <c r="N44" s="30">
        <v>20000</v>
      </c>
      <c r="O44" s="15"/>
      <c r="P44" s="28"/>
    </row>
    <row r="45" spans="1:16" ht="37.25" customHeight="1" x14ac:dyDescent="0.4">
      <c r="A45" s="72"/>
      <c r="B45" s="73"/>
      <c r="C45" s="57"/>
      <c r="D45" s="72"/>
      <c r="E45" s="72"/>
      <c r="F45" s="54"/>
      <c r="G45" s="54"/>
      <c r="H45" s="97"/>
      <c r="I45" s="60"/>
      <c r="J45" s="60"/>
      <c r="K45" s="60"/>
      <c r="L45" s="13" t="s">
        <v>109</v>
      </c>
      <c r="M45" s="7">
        <v>0</v>
      </c>
      <c r="N45" s="12">
        <v>1</v>
      </c>
      <c r="O45" s="15"/>
      <c r="P45" s="14"/>
    </row>
    <row r="46" spans="1:16" ht="66.95" customHeight="1" x14ac:dyDescent="0.4">
      <c r="A46" s="72"/>
      <c r="B46" s="73"/>
      <c r="C46" s="58"/>
      <c r="D46" s="72"/>
      <c r="E46" s="72"/>
      <c r="F46" s="54"/>
      <c r="G46" s="54"/>
      <c r="H46" s="97"/>
      <c r="I46" s="60"/>
      <c r="J46" s="60"/>
      <c r="K46" s="60"/>
      <c r="L46" s="13" t="s">
        <v>112</v>
      </c>
      <c r="M46" s="7">
        <v>0</v>
      </c>
      <c r="N46" s="30">
        <v>2</v>
      </c>
      <c r="O46" s="15"/>
      <c r="P46" s="31"/>
    </row>
    <row r="47" spans="1:16" ht="27.75" x14ac:dyDescent="0.4">
      <c r="A47" s="53" t="s">
        <v>43</v>
      </c>
      <c r="B47" s="56" t="s">
        <v>29</v>
      </c>
      <c r="C47" s="56" t="s">
        <v>199</v>
      </c>
      <c r="D47" s="53" t="s">
        <v>22</v>
      </c>
      <c r="E47" s="53" t="s">
        <v>183</v>
      </c>
      <c r="F47" s="53" t="s">
        <v>241</v>
      </c>
      <c r="G47" s="53" t="s">
        <v>77</v>
      </c>
      <c r="H47" s="59">
        <v>941000</v>
      </c>
      <c r="I47" s="59">
        <f>+H47*0.85</f>
        <v>799850</v>
      </c>
      <c r="J47" s="59">
        <v>0</v>
      </c>
      <c r="K47" s="59">
        <v>141150</v>
      </c>
      <c r="L47" s="13" t="s">
        <v>108</v>
      </c>
      <c r="M47" s="7">
        <v>0</v>
      </c>
      <c r="N47" s="12">
        <v>27500</v>
      </c>
      <c r="O47" s="24"/>
      <c r="P47" s="14"/>
    </row>
    <row r="48" spans="1:16" ht="27.75" x14ac:dyDescent="0.4">
      <c r="A48" s="54"/>
      <c r="B48" s="57"/>
      <c r="C48" s="57"/>
      <c r="D48" s="54"/>
      <c r="E48" s="54"/>
      <c r="F48" s="54"/>
      <c r="G48" s="54"/>
      <c r="H48" s="60"/>
      <c r="I48" s="60"/>
      <c r="J48" s="60"/>
      <c r="K48" s="60"/>
      <c r="L48" s="13" t="s">
        <v>109</v>
      </c>
      <c r="M48" s="7">
        <v>0</v>
      </c>
      <c r="N48" s="12">
        <v>1</v>
      </c>
      <c r="O48" s="24"/>
      <c r="P48" s="14"/>
    </row>
    <row r="49" spans="1:16" ht="56.25" customHeight="1" x14ac:dyDescent="0.4">
      <c r="A49" s="54"/>
      <c r="B49" s="57"/>
      <c r="C49" s="58"/>
      <c r="D49" s="54"/>
      <c r="E49" s="54"/>
      <c r="F49" s="54"/>
      <c r="G49" s="54"/>
      <c r="H49" s="60"/>
      <c r="I49" s="60"/>
      <c r="J49" s="60"/>
      <c r="K49" s="60"/>
      <c r="L49" s="13" t="s">
        <v>112</v>
      </c>
      <c r="M49" s="6">
        <v>0</v>
      </c>
      <c r="N49" s="17">
        <v>2.75</v>
      </c>
      <c r="O49" s="24"/>
      <c r="P49" s="14"/>
    </row>
    <row r="50" spans="1:16" ht="33.75" customHeight="1" x14ac:dyDescent="0.4">
      <c r="A50" s="72" t="s">
        <v>44</v>
      </c>
      <c r="B50" s="73" t="s">
        <v>93</v>
      </c>
      <c r="C50" s="56" t="s">
        <v>230</v>
      </c>
      <c r="D50" s="53" t="s">
        <v>22</v>
      </c>
      <c r="E50" s="53" t="s">
        <v>188</v>
      </c>
      <c r="F50" s="53" t="s">
        <v>89</v>
      </c>
      <c r="G50" s="53" t="s">
        <v>77</v>
      </c>
      <c r="H50" s="59">
        <v>1600000</v>
      </c>
      <c r="I50" s="59">
        <f>0.7*H50</f>
        <v>1120000</v>
      </c>
      <c r="J50" s="59">
        <v>0</v>
      </c>
      <c r="K50" s="59">
        <v>480000</v>
      </c>
      <c r="L50" s="13" t="s">
        <v>114</v>
      </c>
      <c r="M50" s="7">
        <v>0</v>
      </c>
      <c r="N50" s="12">
        <f>18000+7800</f>
        <v>25800</v>
      </c>
      <c r="O50" s="15"/>
      <c r="P50" s="14"/>
    </row>
    <row r="51" spans="1:16" ht="49.5" customHeight="1" x14ac:dyDescent="0.4">
      <c r="A51" s="72"/>
      <c r="B51" s="73"/>
      <c r="C51" s="57"/>
      <c r="D51" s="54"/>
      <c r="E51" s="54"/>
      <c r="F51" s="54"/>
      <c r="G51" s="54"/>
      <c r="H51" s="60"/>
      <c r="I51" s="60"/>
      <c r="J51" s="60"/>
      <c r="K51" s="60"/>
      <c r="L51" s="13" t="s">
        <v>109</v>
      </c>
      <c r="M51" s="7">
        <v>0</v>
      </c>
      <c r="N51" s="12">
        <v>1</v>
      </c>
      <c r="O51" s="15"/>
      <c r="P51" s="14"/>
    </row>
    <row r="52" spans="1:16" ht="75.599999999999994" customHeight="1" x14ac:dyDescent="0.4">
      <c r="A52" s="72"/>
      <c r="B52" s="73"/>
      <c r="C52" s="58"/>
      <c r="D52" s="54"/>
      <c r="E52" s="54"/>
      <c r="F52" s="54"/>
      <c r="G52" s="54"/>
      <c r="H52" s="60"/>
      <c r="I52" s="60"/>
      <c r="J52" s="60"/>
      <c r="K52" s="60"/>
      <c r="L52" s="13" t="s">
        <v>112</v>
      </c>
      <c r="M52" s="7">
        <v>0</v>
      </c>
      <c r="N52" s="12">
        <v>3.8</v>
      </c>
      <c r="O52" s="15"/>
      <c r="P52" s="14"/>
    </row>
    <row r="53" spans="1:16" ht="29.75" customHeight="1" x14ac:dyDescent="0.4">
      <c r="A53" s="53" t="s">
        <v>45</v>
      </c>
      <c r="B53" s="56" t="s">
        <v>75</v>
      </c>
      <c r="C53" s="70" t="s">
        <v>192</v>
      </c>
      <c r="D53" s="53" t="s">
        <v>22</v>
      </c>
      <c r="E53" s="53" t="s">
        <v>173</v>
      </c>
      <c r="F53" s="53" t="s">
        <v>62</v>
      </c>
      <c r="G53" s="53" t="s">
        <v>74</v>
      </c>
      <c r="H53" s="59">
        <v>141123</v>
      </c>
      <c r="I53" s="67">
        <v>119954.55</v>
      </c>
      <c r="J53" s="59">
        <v>0</v>
      </c>
      <c r="K53" s="67">
        <v>21168.45</v>
      </c>
      <c r="L53" s="13" t="s">
        <v>108</v>
      </c>
      <c r="M53" s="7">
        <v>0</v>
      </c>
      <c r="N53" s="12">
        <v>5000</v>
      </c>
      <c r="O53" s="15"/>
      <c r="P53" s="14"/>
    </row>
    <row r="54" spans="1:16" ht="27.75" x14ac:dyDescent="0.4">
      <c r="A54" s="54"/>
      <c r="B54" s="57"/>
      <c r="C54" s="74"/>
      <c r="D54" s="54"/>
      <c r="E54" s="54"/>
      <c r="F54" s="54"/>
      <c r="G54" s="54"/>
      <c r="H54" s="60"/>
      <c r="I54" s="68"/>
      <c r="J54" s="60"/>
      <c r="K54" s="68"/>
      <c r="L54" s="13" t="s">
        <v>109</v>
      </c>
      <c r="M54" s="7">
        <v>0</v>
      </c>
      <c r="N54" s="12">
        <v>1</v>
      </c>
      <c r="O54" s="15"/>
      <c r="P54" s="14"/>
    </row>
    <row r="55" spans="1:16" ht="59" customHeight="1" x14ac:dyDescent="0.4">
      <c r="A55" s="54"/>
      <c r="B55" s="57"/>
      <c r="C55" s="71"/>
      <c r="D55" s="54"/>
      <c r="E55" s="54"/>
      <c r="F55" s="54"/>
      <c r="G55" s="54"/>
      <c r="H55" s="60"/>
      <c r="I55" s="68"/>
      <c r="J55" s="60"/>
      <c r="K55" s="68"/>
      <c r="L55" s="13" t="s">
        <v>112</v>
      </c>
      <c r="M55" s="7">
        <v>0</v>
      </c>
      <c r="N55" s="12">
        <v>0.5</v>
      </c>
      <c r="O55" s="15"/>
      <c r="P55" s="14"/>
    </row>
    <row r="56" spans="1:16" ht="36" customHeight="1" x14ac:dyDescent="0.4">
      <c r="A56" s="53" t="s">
        <v>46</v>
      </c>
      <c r="B56" s="56" t="s">
        <v>221</v>
      </c>
      <c r="C56" s="70" t="s">
        <v>200</v>
      </c>
      <c r="D56" s="53" t="s">
        <v>22</v>
      </c>
      <c r="E56" s="53" t="s">
        <v>173</v>
      </c>
      <c r="F56" s="53" t="s">
        <v>62</v>
      </c>
      <c r="G56" s="53" t="s">
        <v>66</v>
      </c>
      <c r="H56" s="67">
        <v>1184531.3600000001</v>
      </c>
      <c r="I56" s="67">
        <v>1006851.65</v>
      </c>
      <c r="J56" s="59">
        <v>0</v>
      </c>
      <c r="K56" s="67">
        <v>177679.71</v>
      </c>
      <c r="L56" s="13" t="s">
        <v>114</v>
      </c>
      <c r="M56" s="7">
        <v>0</v>
      </c>
      <c r="N56" s="12">
        <v>3300</v>
      </c>
      <c r="O56" s="15"/>
      <c r="P56" s="14"/>
    </row>
    <row r="57" spans="1:16" ht="49.8" customHeight="1" x14ac:dyDescent="0.4">
      <c r="A57" s="54"/>
      <c r="B57" s="57"/>
      <c r="C57" s="74"/>
      <c r="D57" s="54"/>
      <c r="E57" s="54"/>
      <c r="F57" s="54"/>
      <c r="G57" s="54"/>
      <c r="H57" s="68"/>
      <c r="I57" s="68"/>
      <c r="J57" s="60"/>
      <c r="K57" s="68"/>
      <c r="L57" s="13" t="s">
        <v>109</v>
      </c>
      <c r="M57" s="7">
        <v>0</v>
      </c>
      <c r="N57" s="12">
        <v>1</v>
      </c>
      <c r="O57" s="22"/>
      <c r="P57" s="14"/>
    </row>
    <row r="58" spans="1:16" ht="54.75" customHeight="1" x14ac:dyDescent="0.4">
      <c r="A58" s="54"/>
      <c r="B58" s="57"/>
      <c r="C58" s="74"/>
      <c r="D58" s="54"/>
      <c r="E58" s="54"/>
      <c r="F58" s="54"/>
      <c r="G58" s="54"/>
      <c r="H58" s="68"/>
      <c r="I58" s="68"/>
      <c r="J58" s="60"/>
      <c r="K58" s="68"/>
      <c r="L58" s="13" t="s">
        <v>220</v>
      </c>
      <c r="M58" s="7">
        <v>0</v>
      </c>
      <c r="N58" s="12">
        <v>11750</v>
      </c>
      <c r="O58" s="22"/>
      <c r="P58" s="14"/>
    </row>
    <row r="59" spans="1:16" ht="139.25" customHeight="1" x14ac:dyDescent="0.4">
      <c r="A59" s="54"/>
      <c r="B59" s="57"/>
      <c r="C59" s="58"/>
      <c r="D59" s="54"/>
      <c r="E59" s="54"/>
      <c r="F59" s="54"/>
      <c r="G59" s="54"/>
      <c r="H59" s="68"/>
      <c r="I59" s="68"/>
      <c r="J59" s="60"/>
      <c r="K59" s="68"/>
      <c r="L59" s="13" t="s">
        <v>112</v>
      </c>
      <c r="M59" s="6">
        <v>0</v>
      </c>
      <c r="N59" s="12">
        <v>4</v>
      </c>
      <c r="O59" s="22"/>
      <c r="P59" s="14"/>
    </row>
    <row r="60" spans="1:16" ht="33.75" customHeight="1" x14ac:dyDescent="0.4">
      <c r="A60" s="53" t="s">
        <v>47</v>
      </c>
      <c r="B60" s="73" t="s">
        <v>157</v>
      </c>
      <c r="C60" s="56" t="s">
        <v>177</v>
      </c>
      <c r="D60" s="53" t="s">
        <v>22</v>
      </c>
      <c r="E60" s="53" t="s">
        <v>173</v>
      </c>
      <c r="F60" s="53" t="s">
        <v>76</v>
      </c>
      <c r="G60" s="53" t="s">
        <v>77</v>
      </c>
      <c r="H60" s="59">
        <v>350000</v>
      </c>
      <c r="I60" s="59">
        <f>+H60*0.85</f>
        <v>297500</v>
      </c>
      <c r="J60" s="59">
        <v>0</v>
      </c>
      <c r="K60" s="59">
        <v>52500</v>
      </c>
      <c r="L60" s="13" t="s">
        <v>114</v>
      </c>
      <c r="M60" s="7">
        <v>0</v>
      </c>
      <c r="N60" s="12">
        <v>340660</v>
      </c>
      <c r="O60" s="22"/>
      <c r="P60" s="14"/>
    </row>
    <row r="61" spans="1:16" ht="27.75" x14ac:dyDescent="0.4">
      <c r="A61" s="54"/>
      <c r="B61" s="73"/>
      <c r="C61" s="57"/>
      <c r="D61" s="54"/>
      <c r="E61" s="54"/>
      <c r="F61" s="54"/>
      <c r="G61" s="54"/>
      <c r="H61" s="60"/>
      <c r="I61" s="60"/>
      <c r="J61" s="60"/>
      <c r="K61" s="60"/>
      <c r="L61" s="13" t="s">
        <v>109</v>
      </c>
      <c r="M61" s="7">
        <v>0</v>
      </c>
      <c r="N61" s="12">
        <v>1</v>
      </c>
      <c r="O61" s="22"/>
      <c r="P61" s="14"/>
    </row>
    <row r="62" spans="1:16" ht="56.75" customHeight="1" x14ac:dyDescent="0.4">
      <c r="A62" s="54"/>
      <c r="B62" s="73"/>
      <c r="C62" s="58"/>
      <c r="D62" s="55"/>
      <c r="E62" s="55"/>
      <c r="F62" s="55"/>
      <c r="G62" s="55"/>
      <c r="H62" s="60"/>
      <c r="I62" s="60"/>
      <c r="J62" s="60"/>
      <c r="K62" s="60"/>
      <c r="L62" s="13" t="s">
        <v>112</v>
      </c>
      <c r="M62" s="10">
        <v>0</v>
      </c>
      <c r="N62" s="32">
        <v>34.729999999999997</v>
      </c>
      <c r="O62" s="22"/>
      <c r="P62" s="14"/>
    </row>
    <row r="63" spans="1:16" ht="33.75" customHeight="1" x14ac:dyDescent="0.4">
      <c r="A63" s="53" t="s">
        <v>48</v>
      </c>
      <c r="B63" s="70" t="s">
        <v>158</v>
      </c>
      <c r="C63" s="56" t="s">
        <v>208</v>
      </c>
      <c r="D63" s="53" t="s">
        <v>22</v>
      </c>
      <c r="E63" s="53" t="s">
        <v>185</v>
      </c>
      <c r="F63" s="53" t="s">
        <v>73</v>
      </c>
      <c r="G63" s="53" t="s">
        <v>74</v>
      </c>
      <c r="H63" s="59">
        <v>1500000</v>
      </c>
      <c r="I63" s="59">
        <f>+H63*0.85</f>
        <v>1275000</v>
      </c>
      <c r="J63" s="59">
        <v>0</v>
      </c>
      <c r="K63" s="59">
        <v>225000</v>
      </c>
      <c r="L63" s="13" t="s">
        <v>114</v>
      </c>
      <c r="M63" s="10">
        <v>0</v>
      </c>
      <c r="N63" s="25">
        <v>105902</v>
      </c>
      <c r="O63" s="15"/>
      <c r="P63" s="33"/>
    </row>
    <row r="64" spans="1:16" ht="30.75" customHeight="1" x14ac:dyDescent="0.4">
      <c r="A64" s="54"/>
      <c r="B64" s="74"/>
      <c r="C64" s="57"/>
      <c r="D64" s="54"/>
      <c r="E64" s="54"/>
      <c r="F64" s="54"/>
      <c r="G64" s="54"/>
      <c r="H64" s="60"/>
      <c r="I64" s="60"/>
      <c r="J64" s="60"/>
      <c r="K64" s="60"/>
      <c r="L64" s="13" t="s">
        <v>109</v>
      </c>
      <c r="M64" s="7">
        <v>0</v>
      </c>
      <c r="N64" s="12">
        <v>1</v>
      </c>
      <c r="O64" s="15"/>
      <c r="P64" s="15"/>
    </row>
    <row r="65" spans="1:16" ht="79.8" customHeight="1" x14ac:dyDescent="0.4">
      <c r="A65" s="54"/>
      <c r="B65" s="74"/>
      <c r="C65" s="58"/>
      <c r="D65" s="54"/>
      <c r="E65" s="54"/>
      <c r="F65" s="54"/>
      <c r="G65" s="54"/>
      <c r="H65" s="60"/>
      <c r="I65" s="60"/>
      <c r="J65" s="60"/>
      <c r="K65" s="60"/>
      <c r="L65" s="13" t="s">
        <v>112</v>
      </c>
      <c r="M65" s="10"/>
      <c r="N65" s="26">
        <v>10.59</v>
      </c>
      <c r="O65" s="15"/>
      <c r="P65" s="15" t="s">
        <v>160</v>
      </c>
    </row>
    <row r="66" spans="1:16" ht="29.85" customHeight="1" x14ac:dyDescent="0.4">
      <c r="A66" s="53" t="s">
        <v>49</v>
      </c>
      <c r="B66" s="56" t="s">
        <v>159</v>
      </c>
      <c r="C66" s="100" t="s">
        <v>242</v>
      </c>
      <c r="D66" s="53" t="s">
        <v>22</v>
      </c>
      <c r="E66" s="53" t="s">
        <v>183</v>
      </c>
      <c r="F66" s="53" t="s">
        <v>76</v>
      </c>
      <c r="G66" s="53" t="s">
        <v>77</v>
      </c>
      <c r="H66" s="59">
        <v>1500000</v>
      </c>
      <c r="I66" s="59">
        <v>1275000</v>
      </c>
      <c r="J66" s="59">
        <v>0</v>
      </c>
      <c r="K66" s="59">
        <v>225000</v>
      </c>
      <c r="L66" s="13" t="s">
        <v>114</v>
      </c>
      <c r="M66" s="7">
        <v>0</v>
      </c>
      <c r="N66" s="12">
        <v>9151</v>
      </c>
      <c r="O66" s="15"/>
      <c r="P66" s="15"/>
    </row>
    <row r="67" spans="1:16" ht="30.75" customHeight="1" x14ac:dyDescent="0.4">
      <c r="A67" s="54"/>
      <c r="B67" s="57"/>
      <c r="C67" s="101"/>
      <c r="D67" s="54"/>
      <c r="E67" s="54"/>
      <c r="F67" s="54"/>
      <c r="G67" s="54"/>
      <c r="H67" s="60"/>
      <c r="I67" s="60"/>
      <c r="J67" s="60"/>
      <c r="K67" s="60"/>
      <c r="L67" s="13" t="s">
        <v>109</v>
      </c>
      <c r="M67" s="7">
        <v>0</v>
      </c>
      <c r="N67" s="12">
        <v>1</v>
      </c>
      <c r="O67" s="15"/>
      <c r="P67" s="15"/>
    </row>
    <row r="68" spans="1:16" ht="58.5" customHeight="1" x14ac:dyDescent="0.4">
      <c r="A68" s="54"/>
      <c r="B68" s="57"/>
      <c r="C68" s="101"/>
      <c r="D68" s="54"/>
      <c r="E68" s="54"/>
      <c r="F68" s="54"/>
      <c r="G68" s="54"/>
      <c r="H68" s="60"/>
      <c r="I68" s="60"/>
      <c r="J68" s="60"/>
      <c r="K68" s="60"/>
      <c r="L68" s="13" t="s">
        <v>112</v>
      </c>
      <c r="M68" s="20">
        <v>0</v>
      </c>
      <c r="N68" s="136">
        <v>0.91510000000000002</v>
      </c>
      <c r="O68" s="15"/>
      <c r="P68" s="15"/>
    </row>
    <row r="69" spans="1:16" ht="57" customHeight="1" x14ac:dyDescent="0.4">
      <c r="A69" s="9"/>
      <c r="B69" s="57"/>
      <c r="C69" s="101"/>
      <c r="D69" s="54"/>
      <c r="E69" s="54"/>
      <c r="F69" s="54"/>
      <c r="G69" s="54"/>
      <c r="H69" s="60"/>
      <c r="I69" s="60"/>
      <c r="J69" s="60"/>
      <c r="K69" s="60"/>
      <c r="L69" s="13" t="s">
        <v>218</v>
      </c>
      <c r="M69" s="34">
        <v>0</v>
      </c>
      <c r="N69" s="6">
        <v>300</v>
      </c>
      <c r="O69" s="15"/>
      <c r="P69" s="15"/>
    </row>
    <row r="70" spans="1:16" ht="43.25" customHeight="1" x14ac:dyDescent="0.4">
      <c r="A70" s="9"/>
      <c r="B70" s="58"/>
      <c r="C70" s="102"/>
      <c r="D70" s="55"/>
      <c r="E70" s="55"/>
      <c r="F70" s="55"/>
      <c r="G70" s="55"/>
      <c r="H70" s="61"/>
      <c r="I70" s="61"/>
      <c r="J70" s="61"/>
      <c r="K70" s="61"/>
      <c r="L70" s="13" t="s">
        <v>219</v>
      </c>
      <c r="M70" s="6">
        <v>0</v>
      </c>
      <c r="N70" s="23">
        <v>0.36</v>
      </c>
      <c r="O70" s="15"/>
      <c r="P70" s="15"/>
    </row>
    <row r="71" spans="1:16" ht="44" customHeight="1" x14ac:dyDescent="0.4">
      <c r="A71" s="72" t="s">
        <v>50</v>
      </c>
      <c r="B71" s="73" t="s">
        <v>69</v>
      </c>
      <c r="C71" s="56" t="s">
        <v>178</v>
      </c>
      <c r="D71" s="53" t="s">
        <v>22</v>
      </c>
      <c r="E71" s="53" t="s">
        <v>24</v>
      </c>
      <c r="F71" s="53" t="s">
        <v>94</v>
      </c>
      <c r="G71" s="53" t="s">
        <v>80</v>
      </c>
      <c r="H71" s="59">
        <v>800000</v>
      </c>
      <c r="I71" s="59">
        <f>0.7*H71</f>
        <v>560000</v>
      </c>
      <c r="J71" s="59">
        <v>0</v>
      </c>
      <c r="K71" s="59">
        <v>240000</v>
      </c>
      <c r="L71" s="13" t="s">
        <v>114</v>
      </c>
      <c r="M71" s="7">
        <v>0</v>
      </c>
      <c r="N71" s="12">
        <v>9000</v>
      </c>
      <c r="O71" s="15"/>
      <c r="P71" s="14"/>
    </row>
    <row r="72" spans="1:16" ht="59.25" customHeight="1" x14ac:dyDescent="0.4">
      <c r="A72" s="72"/>
      <c r="B72" s="73"/>
      <c r="C72" s="57"/>
      <c r="D72" s="54"/>
      <c r="E72" s="54"/>
      <c r="F72" s="54"/>
      <c r="G72" s="54"/>
      <c r="H72" s="60"/>
      <c r="I72" s="60"/>
      <c r="J72" s="60"/>
      <c r="K72" s="60"/>
      <c r="L72" s="13" t="s">
        <v>109</v>
      </c>
      <c r="M72" s="7">
        <v>0</v>
      </c>
      <c r="N72" s="12">
        <v>1</v>
      </c>
      <c r="O72" s="15"/>
      <c r="P72" s="14"/>
    </row>
    <row r="73" spans="1:16" ht="70.5" customHeight="1" x14ac:dyDescent="0.4">
      <c r="A73" s="72"/>
      <c r="B73" s="73"/>
      <c r="C73" s="58"/>
      <c r="D73" s="55"/>
      <c r="E73" s="55"/>
      <c r="F73" s="55"/>
      <c r="G73" s="55"/>
      <c r="H73" s="61"/>
      <c r="I73" s="60"/>
      <c r="J73" s="60"/>
      <c r="K73" s="60"/>
      <c r="L73" s="13" t="s">
        <v>112</v>
      </c>
      <c r="M73" s="7">
        <v>0</v>
      </c>
      <c r="N73" s="12">
        <v>0.9</v>
      </c>
      <c r="O73" s="15"/>
      <c r="P73" s="14"/>
    </row>
    <row r="74" spans="1:16" ht="30.75" customHeight="1" x14ac:dyDescent="0.4">
      <c r="A74" s="53" t="s">
        <v>51</v>
      </c>
      <c r="B74" s="56" t="s">
        <v>132</v>
      </c>
      <c r="C74" s="56" t="s">
        <v>243</v>
      </c>
      <c r="D74" s="53" t="s">
        <v>22</v>
      </c>
      <c r="E74" s="53" t="s">
        <v>186</v>
      </c>
      <c r="F74" s="53" t="s">
        <v>67</v>
      </c>
      <c r="G74" s="53" t="s">
        <v>244</v>
      </c>
      <c r="H74" s="67">
        <v>2365979.23</v>
      </c>
      <c r="I74" s="67">
        <v>1425684.8</v>
      </c>
      <c r="J74" s="59">
        <v>0</v>
      </c>
      <c r="K74" s="67">
        <v>940294.43</v>
      </c>
      <c r="L74" s="13" t="s">
        <v>114</v>
      </c>
      <c r="M74" s="7">
        <v>0</v>
      </c>
      <c r="N74" s="32">
        <v>309033.02</v>
      </c>
      <c r="O74" s="15"/>
      <c r="P74" s="14"/>
    </row>
    <row r="75" spans="1:16" ht="30" customHeight="1" x14ac:dyDescent="0.4">
      <c r="A75" s="54"/>
      <c r="B75" s="57"/>
      <c r="C75" s="57"/>
      <c r="D75" s="54"/>
      <c r="E75" s="54"/>
      <c r="F75" s="54"/>
      <c r="G75" s="54"/>
      <c r="H75" s="68"/>
      <c r="I75" s="68"/>
      <c r="J75" s="60"/>
      <c r="K75" s="68"/>
      <c r="L75" s="13" t="s">
        <v>109</v>
      </c>
      <c r="M75" s="7">
        <v>0</v>
      </c>
      <c r="N75" s="12">
        <v>1</v>
      </c>
      <c r="O75" s="15"/>
      <c r="P75" s="14"/>
    </row>
    <row r="76" spans="1:16" ht="55.25" customHeight="1" x14ac:dyDescent="0.4">
      <c r="A76" s="54"/>
      <c r="B76" s="57"/>
      <c r="C76" s="57"/>
      <c r="D76" s="54"/>
      <c r="E76" s="54"/>
      <c r="F76" s="54"/>
      <c r="G76" s="54"/>
      <c r="H76" s="68"/>
      <c r="I76" s="68"/>
      <c r="J76" s="60"/>
      <c r="K76" s="68"/>
      <c r="L76" s="13" t="s">
        <v>112</v>
      </c>
      <c r="M76" s="7">
        <v>0</v>
      </c>
      <c r="N76" s="32">
        <v>45.46</v>
      </c>
      <c r="O76" s="15"/>
      <c r="P76" s="14"/>
    </row>
    <row r="77" spans="1:16" ht="55.25" customHeight="1" x14ac:dyDescent="0.4">
      <c r="A77" s="54"/>
      <c r="B77" s="57"/>
      <c r="C77" s="57"/>
      <c r="D77" s="54"/>
      <c r="E77" s="54"/>
      <c r="F77" s="54"/>
      <c r="G77" s="54"/>
      <c r="H77" s="68"/>
      <c r="I77" s="68"/>
      <c r="J77" s="60"/>
      <c r="K77" s="68"/>
      <c r="L77" s="13" t="s">
        <v>212</v>
      </c>
      <c r="M77" s="7">
        <v>0</v>
      </c>
      <c r="N77" s="12">
        <v>1000</v>
      </c>
      <c r="O77" s="15"/>
      <c r="P77" s="14"/>
    </row>
    <row r="78" spans="1:16" ht="50" customHeight="1" x14ac:dyDescent="0.4">
      <c r="A78" s="55"/>
      <c r="B78" s="57"/>
      <c r="C78" s="58"/>
      <c r="D78" s="54"/>
      <c r="E78" s="54"/>
      <c r="F78" s="54"/>
      <c r="G78" s="54"/>
      <c r="H78" s="68"/>
      <c r="I78" s="68"/>
      <c r="J78" s="60"/>
      <c r="K78" s="68"/>
      <c r="L78" s="33" t="s">
        <v>213</v>
      </c>
      <c r="M78" s="7">
        <v>0</v>
      </c>
      <c r="N78" s="35">
        <v>0.42</v>
      </c>
      <c r="O78" s="15"/>
      <c r="P78" s="36"/>
    </row>
    <row r="79" spans="1:16" ht="32" customHeight="1" x14ac:dyDescent="0.4">
      <c r="A79" s="53" t="s">
        <v>27</v>
      </c>
      <c r="B79" s="56" t="s">
        <v>168</v>
      </c>
      <c r="C79" s="56" t="s">
        <v>245</v>
      </c>
      <c r="D79" s="53" t="s">
        <v>22</v>
      </c>
      <c r="E79" s="53" t="s">
        <v>183</v>
      </c>
      <c r="F79" s="53" t="s">
        <v>73</v>
      </c>
      <c r="G79" s="53" t="s">
        <v>80</v>
      </c>
      <c r="H79" s="59">
        <v>1300000</v>
      </c>
      <c r="I79" s="59">
        <v>1105000</v>
      </c>
      <c r="J79" s="59">
        <v>0</v>
      </c>
      <c r="K79" s="59">
        <v>195000</v>
      </c>
      <c r="L79" s="13" t="s">
        <v>114</v>
      </c>
      <c r="M79" s="7">
        <v>0</v>
      </c>
      <c r="N79" s="12">
        <v>270000</v>
      </c>
      <c r="O79" s="15"/>
      <c r="P79" s="14"/>
    </row>
    <row r="80" spans="1:16" ht="27.75" x14ac:dyDescent="0.4">
      <c r="A80" s="54"/>
      <c r="B80" s="57"/>
      <c r="C80" s="57"/>
      <c r="D80" s="54"/>
      <c r="E80" s="54"/>
      <c r="F80" s="54"/>
      <c r="G80" s="54"/>
      <c r="H80" s="60"/>
      <c r="I80" s="60"/>
      <c r="J80" s="60"/>
      <c r="K80" s="60"/>
      <c r="L80" s="13" t="s">
        <v>109</v>
      </c>
      <c r="M80" s="7">
        <v>0</v>
      </c>
      <c r="N80" s="12">
        <v>1</v>
      </c>
      <c r="O80" s="15"/>
      <c r="P80" s="14"/>
    </row>
    <row r="81" spans="1:16" ht="61.5" customHeight="1" x14ac:dyDescent="0.4">
      <c r="A81" s="55"/>
      <c r="B81" s="57"/>
      <c r="C81" s="58"/>
      <c r="D81" s="54"/>
      <c r="E81" s="54"/>
      <c r="F81" s="54"/>
      <c r="G81" s="54"/>
      <c r="H81" s="60"/>
      <c r="I81" s="60"/>
      <c r="J81" s="60"/>
      <c r="K81" s="60"/>
      <c r="L81" s="13" t="s">
        <v>112</v>
      </c>
      <c r="M81" s="6">
        <v>0</v>
      </c>
      <c r="N81" s="17">
        <v>27</v>
      </c>
      <c r="O81" s="15"/>
      <c r="P81" s="14"/>
    </row>
    <row r="82" spans="1:16" ht="32" customHeight="1" x14ac:dyDescent="0.4">
      <c r="A82" s="53" t="s">
        <v>28</v>
      </c>
      <c r="B82" s="56" t="s">
        <v>161</v>
      </c>
      <c r="C82" s="56" t="s">
        <v>197</v>
      </c>
      <c r="D82" s="53" t="s">
        <v>22</v>
      </c>
      <c r="E82" s="53" t="s">
        <v>188</v>
      </c>
      <c r="F82" s="53" t="s">
        <v>94</v>
      </c>
      <c r="G82" s="53" t="s">
        <v>77</v>
      </c>
      <c r="H82" s="59">
        <v>600000</v>
      </c>
      <c r="I82" s="59">
        <f>0.7*H82</f>
        <v>420000</v>
      </c>
      <c r="J82" s="59">
        <v>0</v>
      </c>
      <c r="K82" s="59">
        <v>180000</v>
      </c>
      <c r="L82" s="13" t="s">
        <v>114</v>
      </c>
      <c r="M82" s="7">
        <v>0</v>
      </c>
      <c r="N82" s="12">
        <v>1200</v>
      </c>
      <c r="O82" s="37"/>
      <c r="P82" s="38"/>
    </row>
    <row r="83" spans="1:16" ht="33" customHeight="1" x14ac:dyDescent="0.4">
      <c r="A83" s="54"/>
      <c r="B83" s="57"/>
      <c r="C83" s="57"/>
      <c r="D83" s="54"/>
      <c r="E83" s="54"/>
      <c r="F83" s="54"/>
      <c r="G83" s="54"/>
      <c r="H83" s="60"/>
      <c r="I83" s="60"/>
      <c r="J83" s="60"/>
      <c r="K83" s="60"/>
      <c r="L83" s="13" t="s">
        <v>109</v>
      </c>
      <c r="M83" s="7">
        <v>0</v>
      </c>
      <c r="N83" s="12">
        <v>1</v>
      </c>
      <c r="O83" s="37"/>
      <c r="P83" s="39"/>
    </row>
    <row r="84" spans="1:16" ht="59" customHeight="1" x14ac:dyDescent="0.4">
      <c r="A84" s="54"/>
      <c r="B84" s="57"/>
      <c r="C84" s="58"/>
      <c r="D84" s="54"/>
      <c r="E84" s="54"/>
      <c r="F84" s="54"/>
      <c r="G84" s="54"/>
      <c r="H84" s="60"/>
      <c r="I84" s="60"/>
      <c r="J84" s="60"/>
      <c r="K84" s="60"/>
      <c r="L84" s="13" t="s">
        <v>140</v>
      </c>
      <c r="M84" s="7">
        <v>0</v>
      </c>
      <c r="N84" s="12">
        <v>4</v>
      </c>
      <c r="O84" s="37"/>
      <c r="P84" s="21"/>
    </row>
    <row r="85" spans="1:16" ht="55.25" customHeight="1" x14ac:dyDescent="0.4">
      <c r="A85" s="53" t="s">
        <v>52</v>
      </c>
      <c r="B85" s="70" t="s">
        <v>148</v>
      </c>
      <c r="C85" s="56" t="s">
        <v>193</v>
      </c>
      <c r="D85" s="53" t="s">
        <v>22</v>
      </c>
      <c r="E85" s="53" t="s">
        <v>185</v>
      </c>
      <c r="F85" s="53" t="s">
        <v>246</v>
      </c>
      <c r="G85" s="53" t="s">
        <v>66</v>
      </c>
      <c r="H85" s="59">
        <v>1500000</v>
      </c>
      <c r="I85" s="59">
        <f>+H85*0.85</f>
        <v>1275000</v>
      </c>
      <c r="J85" s="59">
        <v>0</v>
      </c>
      <c r="K85" s="59">
        <v>225000</v>
      </c>
      <c r="L85" s="13" t="s">
        <v>108</v>
      </c>
      <c r="M85" s="7">
        <v>0</v>
      </c>
      <c r="N85" s="30">
        <v>89915</v>
      </c>
      <c r="O85" s="15"/>
      <c r="P85" s="40" t="s">
        <v>247</v>
      </c>
    </row>
    <row r="86" spans="1:16" ht="29.25" customHeight="1" x14ac:dyDescent="0.4">
      <c r="A86" s="54"/>
      <c r="B86" s="74"/>
      <c r="C86" s="57"/>
      <c r="D86" s="54"/>
      <c r="E86" s="54"/>
      <c r="F86" s="54"/>
      <c r="G86" s="54"/>
      <c r="H86" s="60"/>
      <c r="I86" s="60"/>
      <c r="J86" s="60"/>
      <c r="K86" s="60"/>
      <c r="L86" s="13" t="s">
        <v>109</v>
      </c>
      <c r="M86" s="7">
        <v>0</v>
      </c>
      <c r="N86" s="12">
        <v>1</v>
      </c>
      <c r="O86" s="22"/>
      <c r="P86" s="14"/>
    </row>
    <row r="87" spans="1:16" ht="57.5" customHeight="1" x14ac:dyDescent="0.4">
      <c r="A87" s="54"/>
      <c r="B87" s="74"/>
      <c r="C87" s="58"/>
      <c r="D87" s="54"/>
      <c r="E87" s="54"/>
      <c r="F87" s="54"/>
      <c r="G87" s="54"/>
      <c r="H87" s="60"/>
      <c r="I87" s="60"/>
      <c r="J87" s="60"/>
      <c r="K87" s="60"/>
      <c r="L87" s="13" t="s">
        <v>112</v>
      </c>
      <c r="M87" s="7">
        <v>0</v>
      </c>
      <c r="N87" s="29">
        <v>8.99</v>
      </c>
      <c r="O87" s="22"/>
      <c r="P87" s="31"/>
    </row>
    <row r="88" spans="1:16" ht="27.75" x14ac:dyDescent="0.4">
      <c r="A88" s="53" t="s">
        <v>53</v>
      </c>
      <c r="B88" s="56" t="s">
        <v>133</v>
      </c>
      <c r="C88" s="56" t="s">
        <v>194</v>
      </c>
      <c r="D88" s="53" t="s">
        <v>22</v>
      </c>
      <c r="E88" s="53" t="s">
        <v>183</v>
      </c>
      <c r="F88" s="53" t="s">
        <v>89</v>
      </c>
      <c r="G88" s="53" t="s">
        <v>80</v>
      </c>
      <c r="H88" s="59">
        <v>323000</v>
      </c>
      <c r="I88" s="59">
        <v>274550</v>
      </c>
      <c r="J88" s="59">
        <v>0</v>
      </c>
      <c r="K88" s="59">
        <v>48450</v>
      </c>
      <c r="L88" s="13" t="s">
        <v>114</v>
      </c>
      <c r="M88" s="7">
        <v>0</v>
      </c>
      <c r="N88" s="12">
        <v>73000</v>
      </c>
      <c r="O88" s="22"/>
      <c r="P88" s="14"/>
    </row>
    <row r="89" spans="1:16" ht="27.75" x14ac:dyDescent="0.4">
      <c r="A89" s="54"/>
      <c r="B89" s="57"/>
      <c r="C89" s="57"/>
      <c r="D89" s="54"/>
      <c r="E89" s="54"/>
      <c r="F89" s="54"/>
      <c r="G89" s="54"/>
      <c r="H89" s="60"/>
      <c r="I89" s="60"/>
      <c r="J89" s="60"/>
      <c r="K89" s="60"/>
      <c r="L89" s="13" t="s">
        <v>109</v>
      </c>
      <c r="M89" s="7">
        <v>0</v>
      </c>
      <c r="N89" s="12">
        <v>1</v>
      </c>
      <c r="O89" s="22"/>
      <c r="P89" s="38"/>
    </row>
    <row r="90" spans="1:16" ht="57.5" customHeight="1" x14ac:dyDescent="0.4">
      <c r="A90" s="54"/>
      <c r="B90" s="57"/>
      <c r="C90" s="57"/>
      <c r="D90" s="54"/>
      <c r="E90" s="54"/>
      <c r="F90" s="54"/>
      <c r="G90" s="54"/>
      <c r="H90" s="60"/>
      <c r="I90" s="60"/>
      <c r="J90" s="60"/>
      <c r="K90" s="60"/>
      <c r="L90" s="13" t="s">
        <v>112</v>
      </c>
      <c r="M90" s="6">
        <v>0</v>
      </c>
      <c r="N90" s="17">
        <v>7.3</v>
      </c>
      <c r="O90" s="22"/>
      <c r="P90" s="38"/>
    </row>
    <row r="91" spans="1:16" ht="27.75" x14ac:dyDescent="0.4">
      <c r="A91" s="72" t="s">
        <v>54</v>
      </c>
      <c r="B91" s="73" t="s">
        <v>32</v>
      </c>
      <c r="C91" s="73" t="s">
        <v>201</v>
      </c>
      <c r="D91" s="103" t="s">
        <v>22</v>
      </c>
      <c r="E91" s="72" t="s">
        <v>173</v>
      </c>
      <c r="F91" s="72" t="s">
        <v>62</v>
      </c>
      <c r="G91" s="72" t="s">
        <v>63</v>
      </c>
      <c r="H91" s="59">
        <v>55841</v>
      </c>
      <c r="I91" s="67">
        <v>47464.85</v>
      </c>
      <c r="J91" s="59">
        <v>0</v>
      </c>
      <c r="K91" s="67">
        <v>8376.15</v>
      </c>
      <c r="L91" s="13" t="s">
        <v>114</v>
      </c>
      <c r="M91" s="41">
        <v>0</v>
      </c>
      <c r="N91" s="12">
        <v>511</v>
      </c>
      <c r="O91" s="7"/>
      <c r="P91" s="14"/>
    </row>
    <row r="92" spans="1:16" ht="27.75" x14ac:dyDescent="0.4">
      <c r="A92" s="72"/>
      <c r="B92" s="73"/>
      <c r="C92" s="73"/>
      <c r="D92" s="103"/>
      <c r="E92" s="72"/>
      <c r="F92" s="72"/>
      <c r="G92" s="72"/>
      <c r="H92" s="60"/>
      <c r="I92" s="68"/>
      <c r="J92" s="60"/>
      <c r="K92" s="68"/>
      <c r="L92" s="13" t="s">
        <v>109</v>
      </c>
      <c r="M92" s="7">
        <v>0</v>
      </c>
      <c r="N92" s="12">
        <v>1</v>
      </c>
      <c r="O92" s="7"/>
      <c r="P92" s="14"/>
    </row>
    <row r="93" spans="1:16" ht="59" customHeight="1" x14ac:dyDescent="0.4">
      <c r="A93" s="72"/>
      <c r="B93" s="73"/>
      <c r="C93" s="73"/>
      <c r="D93" s="103"/>
      <c r="E93" s="72"/>
      <c r="F93" s="72"/>
      <c r="G93" s="72"/>
      <c r="H93" s="60"/>
      <c r="I93" s="68"/>
      <c r="J93" s="60"/>
      <c r="K93" s="68"/>
      <c r="L93" s="13" t="s">
        <v>112</v>
      </c>
      <c r="M93" s="7">
        <v>0</v>
      </c>
      <c r="N93" s="42">
        <v>0.4</v>
      </c>
      <c r="O93" s="7"/>
      <c r="P93" s="14"/>
    </row>
    <row r="94" spans="1:16" ht="27.75" x14ac:dyDescent="0.4">
      <c r="A94" s="53" t="s">
        <v>55</v>
      </c>
      <c r="B94" s="56" t="s">
        <v>162</v>
      </c>
      <c r="C94" s="56" t="s">
        <v>149</v>
      </c>
      <c r="D94" s="53" t="s">
        <v>22</v>
      </c>
      <c r="E94" s="53" t="s">
        <v>184</v>
      </c>
      <c r="F94" s="53" t="s">
        <v>62</v>
      </c>
      <c r="G94" s="53" t="s">
        <v>63</v>
      </c>
      <c r="H94" s="59">
        <v>550000</v>
      </c>
      <c r="I94" s="59">
        <v>467500</v>
      </c>
      <c r="J94" s="59">
        <v>0</v>
      </c>
      <c r="K94" s="59">
        <v>82500</v>
      </c>
      <c r="L94" s="13" t="s">
        <v>114</v>
      </c>
      <c r="M94" s="7">
        <v>0</v>
      </c>
      <c r="N94" s="12">
        <v>6500</v>
      </c>
      <c r="O94" s="15"/>
      <c r="P94" s="14"/>
    </row>
    <row r="95" spans="1:16" ht="30" customHeight="1" x14ac:dyDescent="0.4">
      <c r="A95" s="54"/>
      <c r="B95" s="57"/>
      <c r="C95" s="57"/>
      <c r="D95" s="54"/>
      <c r="E95" s="54"/>
      <c r="F95" s="54"/>
      <c r="G95" s="54"/>
      <c r="H95" s="60"/>
      <c r="I95" s="60"/>
      <c r="J95" s="60"/>
      <c r="K95" s="60"/>
      <c r="L95" s="13" t="s">
        <v>109</v>
      </c>
      <c r="M95" s="7">
        <v>0</v>
      </c>
      <c r="N95" s="12">
        <v>1</v>
      </c>
      <c r="O95" s="15"/>
      <c r="P95" s="14"/>
    </row>
    <row r="96" spans="1:16" ht="60" customHeight="1" x14ac:dyDescent="0.4">
      <c r="A96" s="54"/>
      <c r="B96" s="57"/>
      <c r="C96" s="57"/>
      <c r="D96" s="54"/>
      <c r="E96" s="54"/>
      <c r="F96" s="54"/>
      <c r="G96" s="54"/>
      <c r="H96" s="60"/>
      <c r="I96" s="60"/>
      <c r="J96" s="60"/>
      <c r="K96" s="60"/>
      <c r="L96" s="13" t="s">
        <v>112</v>
      </c>
      <c r="M96" s="6">
        <v>0</v>
      </c>
      <c r="N96" s="17">
        <v>0.65</v>
      </c>
      <c r="O96" s="15"/>
      <c r="P96" s="14"/>
    </row>
    <row r="97" spans="1:16" ht="27.75" x14ac:dyDescent="0.4">
      <c r="A97" s="72" t="s">
        <v>56</v>
      </c>
      <c r="B97" s="56" t="s">
        <v>118</v>
      </c>
      <c r="C97" s="56" t="s">
        <v>248</v>
      </c>
      <c r="D97" s="72" t="s">
        <v>22</v>
      </c>
      <c r="E97" s="53" t="s">
        <v>184</v>
      </c>
      <c r="F97" s="53" t="s">
        <v>62</v>
      </c>
      <c r="G97" s="53" t="s">
        <v>63</v>
      </c>
      <c r="H97" s="59">
        <v>400000</v>
      </c>
      <c r="I97" s="59">
        <f>+H97*0.85</f>
        <v>340000</v>
      </c>
      <c r="J97" s="59">
        <v>0</v>
      </c>
      <c r="K97" s="59">
        <v>60000</v>
      </c>
      <c r="L97" s="13" t="s">
        <v>114</v>
      </c>
      <c r="M97" s="7">
        <v>0</v>
      </c>
      <c r="N97" s="12">
        <v>29000</v>
      </c>
      <c r="O97" s="15"/>
      <c r="P97" s="14"/>
    </row>
    <row r="98" spans="1:16" ht="32.25" customHeight="1" x14ac:dyDescent="0.4">
      <c r="A98" s="72"/>
      <c r="B98" s="57"/>
      <c r="C98" s="57"/>
      <c r="D98" s="72"/>
      <c r="E98" s="54"/>
      <c r="F98" s="54"/>
      <c r="G98" s="54"/>
      <c r="H98" s="60"/>
      <c r="I98" s="60"/>
      <c r="J98" s="60"/>
      <c r="K98" s="60"/>
      <c r="L98" s="13" t="s">
        <v>109</v>
      </c>
      <c r="M98" s="7">
        <v>0</v>
      </c>
      <c r="N98" s="12">
        <v>1</v>
      </c>
      <c r="O98" s="15"/>
      <c r="P98" s="14"/>
    </row>
    <row r="99" spans="1:16" ht="58.5" customHeight="1" x14ac:dyDescent="0.4">
      <c r="A99" s="72"/>
      <c r="B99" s="57"/>
      <c r="C99" s="58"/>
      <c r="D99" s="72"/>
      <c r="E99" s="54"/>
      <c r="F99" s="54"/>
      <c r="G99" s="54"/>
      <c r="H99" s="60"/>
      <c r="I99" s="60"/>
      <c r="J99" s="60"/>
      <c r="K99" s="61"/>
      <c r="L99" s="13" t="s">
        <v>112</v>
      </c>
      <c r="M99" s="7">
        <v>0</v>
      </c>
      <c r="N99" s="12">
        <v>2.9</v>
      </c>
      <c r="O99" s="15"/>
      <c r="P99" s="14"/>
    </row>
    <row r="100" spans="1:16" ht="27.75" x14ac:dyDescent="0.4">
      <c r="A100" s="53" t="s">
        <v>57</v>
      </c>
      <c r="B100" s="104" t="s">
        <v>163</v>
      </c>
      <c r="C100" s="118" t="s">
        <v>195</v>
      </c>
      <c r="D100" s="53" t="s">
        <v>22</v>
      </c>
      <c r="E100" s="53" t="s">
        <v>184</v>
      </c>
      <c r="F100" s="53" t="s">
        <v>67</v>
      </c>
      <c r="G100" s="53" t="s">
        <v>63</v>
      </c>
      <c r="H100" s="59">
        <v>225000</v>
      </c>
      <c r="I100" s="59">
        <v>191250</v>
      </c>
      <c r="J100" s="59">
        <v>0</v>
      </c>
      <c r="K100" s="59">
        <v>33750</v>
      </c>
      <c r="L100" s="13" t="s">
        <v>114</v>
      </c>
      <c r="M100" s="7">
        <v>0</v>
      </c>
      <c r="N100" s="12">
        <v>72000</v>
      </c>
      <c r="O100" s="15"/>
      <c r="P100" s="14"/>
    </row>
    <row r="101" spans="1:16" ht="31.5" customHeight="1" x14ac:dyDescent="0.4">
      <c r="A101" s="54"/>
      <c r="B101" s="105"/>
      <c r="C101" s="119"/>
      <c r="D101" s="54"/>
      <c r="E101" s="54"/>
      <c r="F101" s="54"/>
      <c r="G101" s="54"/>
      <c r="H101" s="60"/>
      <c r="I101" s="60"/>
      <c r="J101" s="60"/>
      <c r="K101" s="60"/>
      <c r="L101" s="13" t="s">
        <v>109</v>
      </c>
      <c r="M101" s="7">
        <v>0</v>
      </c>
      <c r="N101" s="12">
        <v>1</v>
      </c>
      <c r="O101" s="15"/>
      <c r="P101" s="14"/>
    </row>
    <row r="102" spans="1:16" ht="57.75" customHeight="1" x14ac:dyDescent="0.4">
      <c r="A102" s="54"/>
      <c r="B102" s="131"/>
      <c r="C102" s="120"/>
      <c r="D102" s="54"/>
      <c r="E102" s="54"/>
      <c r="F102" s="54"/>
      <c r="G102" s="54"/>
      <c r="H102" s="60"/>
      <c r="I102" s="60"/>
      <c r="J102" s="60"/>
      <c r="K102" s="60"/>
      <c r="L102" s="13" t="s">
        <v>112</v>
      </c>
      <c r="M102" s="7">
        <v>0</v>
      </c>
      <c r="N102" s="12">
        <v>7.2</v>
      </c>
      <c r="O102" s="15"/>
      <c r="P102" s="14"/>
    </row>
    <row r="103" spans="1:16" ht="27.75" x14ac:dyDescent="0.4">
      <c r="A103" s="53" t="s">
        <v>58</v>
      </c>
      <c r="B103" s="56" t="s">
        <v>164</v>
      </c>
      <c r="C103" s="56" t="s">
        <v>249</v>
      </c>
      <c r="D103" s="53" t="s">
        <v>22</v>
      </c>
      <c r="E103" s="53" t="s">
        <v>184</v>
      </c>
      <c r="F103" s="53" t="s">
        <v>67</v>
      </c>
      <c r="G103" s="53" t="s">
        <v>63</v>
      </c>
      <c r="H103" s="59">
        <v>500000</v>
      </c>
      <c r="I103" s="59">
        <f>+H103*0.85</f>
        <v>425000</v>
      </c>
      <c r="J103" s="59">
        <v>0</v>
      </c>
      <c r="K103" s="59">
        <v>75000</v>
      </c>
      <c r="L103" s="13" t="s">
        <v>114</v>
      </c>
      <c r="M103" s="7">
        <v>0</v>
      </c>
      <c r="N103" s="32">
        <v>3103.5</v>
      </c>
      <c r="O103" s="15"/>
      <c r="P103" s="14"/>
    </row>
    <row r="104" spans="1:16" ht="32.25" customHeight="1" x14ac:dyDescent="0.4">
      <c r="A104" s="54"/>
      <c r="B104" s="57"/>
      <c r="C104" s="57"/>
      <c r="D104" s="54"/>
      <c r="E104" s="54"/>
      <c r="F104" s="54"/>
      <c r="G104" s="54"/>
      <c r="H104" s="60"/>
      <c r="I104" s="60"/>
      <c r="J104" s="60"/>
      <c r="K104" s="60"/>
      <c r="L104" s="13" t="s">
        <v>109</v>
      </c>
      <c r="M104" s="7">
        <v>0</v>
      </c>
      <c r="N104" s="12">
        <v>1</v>
      </c>
      <c r="O104" s="15"/>
      <c r="P104" s="14"/>
    </row>
    <row r="105" spans="1:16" ht="60.6" customHeight="1" x14ac:dyDescent="0.4">
      <c r="A105" s="54"/>
      <c r="B105" s="57"/>
      <c r="C105" s="58"/>
      <c r="D105" s="54"/>
      <c r="E105" s="54"/>
      <c r="F105" s="54"/>
      <c r="G105" s="54"/>
      <c r="H105" s="60"/>
      <c r="I105" s="60"/>
      <c r="J105" s="60"/>
      <c r="K105" s="60"/>
      <c r="L105" s="13" t="s">
        <v>112</v>
      </c>
      <c r="M105" s="7">
        <v>0</v>
      </c>
      <c r="N105" s="12">
        <v>3.5</v>
      </c>
      <c r="O105" s="15"/>
      <c r="P105" s="14"/>
    </row>
    <row r="106" spans="1:16" ht="27.75" x14ac:dyDescent="0.4">
      <c r="A106" s="53" t="s">
        <v>59</v>
      </c>
      <c r="B106" s="104" t="s">
        <v>179</v>
      </c>
      <c r="C106" s="118" t="s">
        <v>202</v>
      </c>
      <c r="D106" s="53" t="s">
        <v>22</v>
      </c>
      <c r="E106" s="53" t="s">
        <v>184</v>
      </c>
      <c r="F106" s="53" t="s">
        <v>78</v>
      </c>
      <c r="G106" s="53" t="s">
        <v>63</v>
      </c>
      <c r="H106" s="59">
        <v>200000</v>
      </c>
      <c r="I106" s="59">
        <f>+H106*0.85</f>
        <v>170000</v>
      </c>
      <c r="J106" s="59">
        <v>0</v>
      </c>
      <c r="K106" s="59">
        <v>30000</v>
      </c>
      <c r="L106" s="13" t="s">
        <v>114</v>
      </c>
      <c r="M106" s="7">
        <v>0</v>
      </c>
      <c r="N106" s="12">
        <v>2900</v>
      </c>
      <c r="O106" s="15"/>
      <c r="P106" s="14"/>
    </row>
    <row r="107" spans="1:16" ht="27.75" x14ac:dyDescent="0.4">
      <c r="A107" s="54"/>
      <c r="B107" s="105"/>
      <c r="C107" s="119"/>
      <c r="D107" s="54"/>
      <c r="E107" s="54"/>
      <c r="F107" s="54"/>
      <c r="G107" s="54"/>
      <c r="H107" s="60"/>
      <c r="I107" s="60"/>
      <c r="J107" s="60"/>
      <c r="K107" s="60"/>
      <c r="L107" s="13" t="s">
        <v>109</v>
      </c>
      <c r="M107" s="7">
        <v>0</v>
      </c>
      <c r="N107" s="12">
        <v>1</v>
      </c>
      <c r="O107" s="15"/>
      <c r="P107" s="14"/>
    </row>
    <row r="108" spans="1:16" ht="61.25" customHeight="1" x14ac:dyDescent="0.4">
      <c r="A108" s="54"/>
      <c r="B108" s="130"/>
      <c r="C108" s="120"/>
      <c r="D108" s="54"/>
      <c r="E108" s="54"/>
      <c r="F108" s="54"/>
      <c r="G108" s="54"/>
      <c r="H108" s="60"/>
      <c r="I108" s="60"/>
      <c r="J108" s="60"/>
      <c r="K108" s="60"/>
      <c r="L108" s="13" t="s">
        <v>112</v>
      </c>
      <c r="M108" s="7">
        <v>0</v>
      </c>
      <c r="N108" s="12">
        <v>0.65</v>
      </c>
      <c r="O108" s="15"/>
      <c r="P108" s="14"/>
    </row>
    <row r="109" spans="1:16" ht="31.25" customHeight="1" x14ac:dyDescent="0.4">
      <c r="A109" s="53" t="s">
        <v>31</v>
      </c>
      <c r="B109" s="104" t="s">
        <v>223</v>
      </c>
      <c r="C109" s="123" t="s">
        <v>224</v>
      </c>
      <c r="D109" s="53" t="s">
        <v>250</v>
      </c>
      <c r="E109" s="53" t="s">
        <v>217</v>
      </c>
      <c r="F109" s="53" t="s">
        <v>78</v>
      </c>
      <c r="G109" s="53" t="s">
        <v>63</v>
      </c>
      <c r="H109" s="59">
        <v>75000</v>
      </c>
      <c r="I109" s="59">
        <f>+H109*0.85</f>
        <v>63750</v>
      </c>
      <c r="J109" s="59">
        <v>0</v>
      </c>
      <c r="K109" s="59">
        <v>11250</v>
      </c>
      <c r="L109" s="13" t="s">
        <v>114</v>
      </c>
      <c r="M109" s="7">
        <v>0</v>
      </c>
      <c r="N109" s="12">
        <v>50000</v>
      </c>
      <c r="O109" s="15"/>
      <c r="P109" s="14"/>
    </row>
    <row r="110" spans="1:16" ht="33.75" customHeight="1" x14ac:dyDescent="0.4">
      <c r="A110" s="54"/>
      <c r="B110" s="105"/>
      <c r="C110" s="124"/>
      <c r="D110" s="54"/>
      <c r="E110" s="54"/>
      <c r="F110" s="54"/>
      <c r="G110" s="54"/>
      <c r="H110" s="60"/>
      <c r="I110" s="60"/>
      <c r="J110" s="60"/>
      <c r="K110" s="60"/>
      <c r="L110" s="13" t="s">
        <v>109</v>
      </c>
      <c r="M110" s="7">
        <v>0</v>
      </c>
      <c r="N110" s="12">
        <v>1</v>
      </c>
      <c r="O110" s="15"/>
      <c r="P110" s="14"/>
    </row>
    <row r="111" spans="1:16" ht="58.5" customHeight="1" x14ac:dyDescent="0.4">
      <c r="A111" s="54"/>
      <c r="B111" s="106"/>
      <c r="C111" s="125"/>
      <c r="D111" s="54"/>
      <c r="E111" s="54"/>
      <c r="F111" s="54"/>
      <c r="G111" s="54"/>
      <c r="H111" s="60"/>
      <c r="I111" s="60"/>
      <c r="J111" s="60"/>
      <c r="K111" s="60"/>
      <c r="L111" s="13" t="s">
        <v>112</v>
      </c>
      <c r="M111" s="7">
        <v>0</v>
      </c>
      <c r="N111" s="12">
        <v>5</v>
      </c>
      <c r="O111" s="15"/>
      <c r="P111" s="14"/>
    </row>
    <row r="112" spans="1:16" ht="33.6" customHeight="1" x14ac:dyDescent="0.4">
      <c r="A112" s="53" t="s">
        <v>60</v>
      </c>
      <c r="B112" s="107" t="s">
        <v>165</v>
      </c>
      <c r="C112" s="123" t="s">
        <v>180</v>
      </c>
      <c r="D112" s="53" t="s">
        <v>22</v>
      </c>
      <c r="E112" s="53" t="s">
        <v>184</v>
      </c>
      <c r="F112" s="53" t="s">
        <v>78</v>
      </c>
      <c r="G112" s="53" t="s">
        <v>63</v>
      </c>
      <c r="H112" s="59">
        <v>50000</v>
      </c>
      <c r="I112" s="59">
        <f>+H112*0.85</f>
        <v>42500</v>
      </c>
      <c r="J112" s="59">
        <v>0</v>
      </c>
      <c r="K112" s="59">
        <v>7500</v>
      </c>
      <c r="L112" s="13" t="s">
        <v>114</v>
      </c>
      <c r="M112" s="7">
        <v>0</v>
      </c>
      <c r="N112" s="12">
        <v>20000</v>
      </c>
      <c r="O112" s="15"/>
      <c r="P112" s="14"/>
    </row>
    <row r="113" spans="1:16" ht="30.5" customHeight="1" x14ac:dyDescent="0.4">
      <c r="A113" s="54"/>
      <c r="B113" s="108"/>
      <c r="C113" s="124"/>
      <c r="D113" s="54"/>
      <c r="E113" s="54"/>
      <c r="F113" s="54"/>
      <c r="G113" s="54"/>
      <c r="H113" s="60"/>
      <c r="I113" s="60"/>
      <c r="J113" s="60"/>
      <c r="K113" s="60"/>
      <c r="L113" s="13" t="s">
        <v>109</v>
      </c>
      <c r="M113" s="7">
        <v>0</v>
      </c>
      <c r="N113" s="7">
        <v>1</v>
      </c>
      <c r="O113" s="15"/>
      <c r="P113" s="14"/>
    </row>
    <row r="114" spans="1:16" ht="57.5" customHeight="1" x14ac:dyDescent="0.4">
      <c r="A114" s="54"/>
      <c r="B114" s="109"/>
      <c r="C114" s="125"/>
      <c r="D114" s="54"/>
      <c r="E114" s="54"/>
      <c r="F114" s="54"/>
      <c r="G114" s="54"/>
      <c r="H114" s="60"/>
      <c r="I114" s="60"/>
      <c r="J114" s="60"/>
      <c r="K114" s="60"/>
      <c r="L114" s="13" t="s">
        <v>112</v>
      </c>
      <c r="M114" s="7">
        <v>0</v>
      </c>
      <c r="N114" s="7">
        <v>2</v>
      </c>
      <c r="O114" s="15"/>
      <c r="P114" s="14"/>
    </row>
    <row r="115" spans="1:16" ht="27.75" x14ac:dyDescent="0.4">
      <c r="A115" s="53" t="s">
        <v>61</v>
      </c>
      <c r="B115" s="104" t="s">
        <v>145</v>
      </c>
      <c r="C115" s="118" t="s">
        <v>203</v>
      </c>
      <c r="D115" s="53" t="s">
        <v>22</v>
      </c>
      <c r="E115" s="53" t="s">
        <v>184</v>
      </c>
      <c r="F115" s="53" t="s">
        <v>78</v>
      </c>
      <c r="G115" s="53" t="s">
        <v>63</v>
      </c>
      <c r="H115" s="59">
        <v>100000</v>
      </c>
      <c r="I115" s="59">
        <f>+H115*0.85</f>
        <v>85000</v>
      </c>
      <c r="J115" s="59">
        <v>0</v>
      </c>
      <c r="K115" s="59">
        <v>15000</v>
      </c>
      <c r="L115" s="13" t="s">
        <v>114</v>
      </c>
      <c r="M115" s="7">
        <v>0</v>
      </c>
      <c r="N115" s="12">
        <v>34000</v>
      </c>
      <c r="O115" s="15"/>
      <c r="P115" s="14"/>
    </row>
    <row r="116" spans="1:16" ht="33" customHeight="1" x14ac:dyDescent="0.4">
      <c r="A116" s="54"/>
      <c r="B116" s="105"/>
      <c r="C116" s="119"/>
      <c r="D116" s="54"/>
      <c r="E116" s="54"/>
      <c r="F116" s="54"/>
      <c r="G116" s="54"/>
      <c r="H116" s="60"/>
      <c r="I116" s="60"/>
      <c r="J116" s="60"/>
      <c r="K116" s="60"/>
      <c r="L116" s="13" t="s">
        <v>109</v>
      </c>
      <c r="M116" s="7">
        <v>0</v>
      </c>
      <c r="N116" s="7">
        <v>1</v>
      </c>
      <c r="O116" s="15"/>
      <c r="P116" s="14"/>
    </row>
    <row r="117" spans="1:16" ht="45" customHeight="1" x14ac:dyDescent="0.4">
      <c r="A117" s="54"/>
      <c r="B117" s="130"/>
      <c r="C117" s="120"/>
      <c r="D117" s="54"/>
      <c r="E117" s="54"/>
      <c r="F117" s="54"/>
      <c r="G117" s="54"/>
      <c r="H117" s="60"/>
      <c r="I117" s="60"/>
      <c r="J117" s="60"/>
      <c r="K117" s="60"/>
      <c r="L117" s="13" t="s">
        <v>112</v>
      </c>
      <c r="M117" s="7">
        <v>0</v>
      </c>
      <c r="N117" s="7">
        <v>3.4</v>
      </c>
      <c r="O117" s="15"/>
      <c r="P117" s="14"/>
    </row>
    <row r="118" spans="1:16" ht="27.75" x14ac:dyDescent="0.4">
      <c r="A118" s="53" t="s">
        <v>64</v>
      </c>
      <c r="B118" s="104" t="s">
        <v>222</v>
      </c>
      <c r="C118" s="56" t="s">
        <v>225</v>
      </c>
      <c r="D118" s="53" t="s">
        <v>22</v>
      </c>
      <c r="E118" s="53" t="s">
        <v>184</v>
      </c>
      <c r="F118" s="53" t="s">
        <v>78</v>
      </c>
      <c r="G118" s="53" t="s">
        <v>63</v>
      </c>
      <c r="H118" s="59">
        <v>60000</v>
      </c>
      <c r="I118" s="59">
        <f>+H118*0.85</f>
        <v>51000</v>
      </c>
      <c r="J118" s="59">
        <v>0</v>
      </c>
      <c r="K118" s="59">
        <v>9000</v>
      </c>
      <c r="L118" s="13" t="s">
        <v>114</v>
      </c>
      <c r="M118" s="7">
        <v>0</v>
      </c>
      <c r="N118" s="12">
        <v>6000</v>
      </c>
      <c r="O118" s="15"/>
      <c r="P118" s="14"/>
    </row>
    <row r="119" spans="1:16" ht="27.75" x14ac:dyDescent="0.4">
      <c r="A119" s="54"/>
      <c r="B119" s="105"/>
      <c r="C119" s="57"/>
      <c r="D119" s="54"/>
      <c r="E119" s="54"/>
      <c r="F119" s="54"/>
      <c r="G119" s="54"/>
      <c r="H119" s="60"/>
      <c r="I119" s="60"/>
      <c r="J119" s="60"/>
      <c r="K119" s="60"/>
      <c r="L119" s="13" t="s">
        <v>109</v>
      </c>
      <c r="M119" s="7">
        <v>0</v>
      </c>
      <c r="N119" s="12">
        <v>1</v>
      </c>
      <c r="O119" s="15"/>
      <c r="P119" s="14"/>
    </row>
    <row r="120" spans="1:16" ht="75.5" customHeight="1" x14ac:dyDescent="0.4">
      <c r="A120" s="54"/>
      <c r="B120" s="106"/>
      <c r="C120" s="58"/>
      <c r="D120" s="54"/>
      <c r="E120" s="54"/>
      <c r="F120" s="54"/>
      <c r="G120" s="54"/>
      <c r="H120" s="60"/>
      <c r="I120" s="60"/>
      <c r="J120" s="60"/>
      <c r="K120" s="60"/>
      <c r="L120" s="13" t="s">
        <v>112</v>
      </c>
      <c r="M120" s="7">
        <v>0</v>
      </c>
      <c r="N120" s="12">
        <v>3</v>
      </c>
      <c r="O120" s="15"/>
      <c r="P120" s="14"/>
    </row>
    <row r="121" spans="1:16" ht="33.75" customHeight="1" x14ac:dyDescent="0.4">
      <c r="A121" s="53" t="s">
        <v>70</v>
      </c>
      <c r="B121" s="56" t="s">
        <v>169</v>
      </c>
      <c r="C121" s="56" t="s">
        <v>251</v>
      </c>
      <c r="D121" s="53" t="s">
        <v>22</v>
      </c>
      <c r="E121" s="53" t="s">
        <v>183</v>
      </c>
      <c r="F121" s="53" t="s">
        <v>67</v>
      </c>
      <c r="G121" s="53" t="s">
        <v>77</v>
      </c>
      <c r="H121" s="59">
        <v>3700000</v>
      </c>
      <c r="I121" s="59">
        <v>3145000</v>
      </c>
      <c r="J121" s="59">
        <v>0</v>
      </c>
      <c r="K121" s="59">
        <v>555000</v>
      </c>
      <c r="L121" s="13" t="s">
        <v>114</v>
      </c>
      <c r="M121" s="7">
        <v>0</v>
      </c>
      <c r="N121" s="12">
        <v>9337</v>
      </c>
      <c r="O121" s="15"/>
      <c r="P121" s="14"/>
    </row>
    <row r="122" spans="1:16" ht="31.25" customHeight="1" x14ac:dyDescent="0.4">
      <c r="A122" s="54"/>
      <c r="B122" s="57"/>
      <c r="C122" s="57"/>
      <c r="D122" s="54"/>
      <c r="E122" s="54"/>
      <c r="F122" s="54"/>
      <c r="G122" s="54"/>
      <c r="H122" s="60"/>
      <c r="I122" s="60"/>
      <c r="J122" s="60"/>
      <c r="K122" s="60"/>
      <c r="L122" s="13" t="s">
        <v>109</v>
      </c>
      <c r="M122" s="7">
        <v>0</v>
      </c>
      <c r="N122" s="12">
        <v>1</v>
      </c>
      <c r="O122" s="15"/>
      <c r="P122" s="14"/>
    </row>
    <row r="123" spans="1:16" ht="59.25" customHeight="1" x14ac:dyDescent="0.4">
      <c r="A123" s="54"/>
      <c r="B123" s="57"/>
      <c r="C123" s="57"/>
      <c r="D123" s="54"/>
      <c r="E123" s="54"/>
      <c r="F123" s="54"/>
      <c r="G123" s="54"/>
      <c r="H123" s="60"/>
      <c r="I123" s="60"/>
      <c r="J123" s="60"/>
      <c r="K123" s="60"/>
      <c r="L123" s="13" t="s">
        <v>112</v>
      </c>
      <c r="M123" s="6">
        <v>0</v>
      </c>
      <c r="N123" s="17">
        <v>0.93369999999999997</v>
      </c>
      <c r="O123" s="15"/>
      <c r="P123" s="14"/>
    </row>
    <row r="124" spans="1:16" ht="56.75" customHeight="1" x14ac:dyDescent="0.4">
      <c r="A124" s="54"/>
      <c r="B124" s="57"/>
      <c r="C124" s="57"/>
      <c r="D124" s="54"/>
      <c r="E124" s="54"/>
      <c r="F124" s="54"/>
      <c r="G124" s="54"/>
      <c r="H124" s="60"/>
      <c r="I124" s="60"/>
      <c r="J124" s="60"/>
      <c r="K124" s="60"/>
      <c r="L124" s="13" t="s">
        <v>136</v>
      </c>
      <c r="M124" s="6">
        <v>0</v>
      </c>
      <c r="N124" s="17">
        <v>3500</v>
      </c>
      <c r="O124" s="15"/>
      <c r="P124" s="14"/>
    </row>
    <row r="125" spans="1:16" ht="47.25" customHeight="1" x14ac:dyDescent="0.4">
      <c r="A125" s="55"/>
      <c r="B125" s="58"/>
      <c r="C125" s="58"/>
      <c r="D125" s="55"/>
      <c r="E125" s="55"/>
      <c r="F125" s="55"/>
      <c r="G125" s="55"/>
      <c r="H125" s="61"/>
      <c r="I125" s="61"/>
      <c r="J125" s="61"/>
      <c r="K125" s="61"/>
      <c r="L125" s="13" t="s">
        <v>137</v>
      </c>
      <c r="M125" s="6">
        <v>0</v>
      </c>
      <c r="N125" s="17">
        <v>2.6</v>
      </c>
      <c r="O125" s="15"/>
      <c r="P125" s="14"/>
    </row>
    <row r="126" spans="1:16" ht="27.75" x14ac:dyDescent="0.4">
      <c r="A126" s="53" t="s">
        <v>71</v>
      </c>
      <c r="B126" s="56" t="s">
        <v>95</v>
      </c>
      <c r="C126" s="56" t="s">
        <v>170</v>
      </c>
      <c r="D126" s="53" t="s">
        <v>22</v>
      </c>
      <c r="E126" s="53" t="s">
        <v>173</v>
      </c>
      <c r="F126" s="53" t="s">
        <v>226</v>
      </c>
      <c r="G126" s="53" t="s">
        <v>77</v>
      </c>
      <c r="H126" s="59">
        <v>300000</v>
      </c>
      <c r="I126" s="59">
        <f>+H126*0.85</f>
        <v>255000</v>
      </c>
      <c r="J126" s="59">
        <v>0</v>
      </c>
      <c r="K126" s="59">
        <v>45000</v>
      </c>
      <c r="L126" s="13" t="s">
        <v>108</v>
      </c>
      <c r="M126" s="7">
        <v>0</v>
      </c>
      <c r="N126" s="12">
        <v>30000</v>
      </c>
      <c r="O126" s="15"/>
      <c r="P126" s="14"/>
    </row>
    <row r="127" spans="1:16" ht="31.5" customHeight="1" x14ac:dyDescent="0.4">
      <c r="A127" s="54"/>
      <c r="B127" s="57"/>
      <c r="C127" s="57"/>
      <c r="D127" s="54"/>
      <c r="E127" s="54"/>
      <c r="F127" s="54"/>
      <c r="G127" s="54"/>
      <c r="H127" s="60"/>
      <c r="I127" s="60"/>
      <c r="J127" s="60"/>
      <c r="K127" s="60"/>
      <c r="L127" s="13" t="s">
        <v>109</v>
      </c>
      <c r="M127" s="7">
        <v>0</v>
      </c>
      <c r="N127" s="12">
        <v>1</v>
      </c>
      <c r="O127" s="15"/>
      <c r="P127" s="14"/>
    </row>
    <row r="128" spans="1:16" ht="60" customHeight="1" x14ac:dyDescent="0.4">
      <c r="A128" s="54"/>
      <c r="B128" s="57"/>
      <c r="C128" s="57"/>
      <c r="D128" s="54"/>
      <c r="E128" s="54"/>
      <c r="F128" s="54"/>
      <c r="G128" s="54"/>
      <c r="H128" s="60"/>
      <c r="I128" s="60"/>
      <c r="J128" s="60"/>
      <c r="K128" s="60"/>
      <c r="L128" s="13" t="s">
        <v>112</v>
      </c>
      <c r="M128" s="6">
        <v>0</v>
      </c>
      <c r="N128" s="17">
        <v>3</v>
      </c>
      <c r="O128" s="15"/>
      <c r="P128" s="14"/>
    </row>
    <row r="129" spans="1:16" ht="27.75" x14ac:dyDescent="0.4">
      <c r="A129" s="53" t="s">
        <v>85</v>
      </c>
      <c r="B129" s="56" t="s">
        <v>96</v>
      </c>
      <c r="C129" s="56" t="s">
        <v>204</v>
      </c>
      <c r="D129" s="53" t="s">
        <v>22</v>
      </c>
      <c r="E129" s="53" t="s">
        <v>173</v>
      </c>
      <c r="F129" s="53" t="s">
        <v>252</v>
      </c>
      <c r="G129" s="53" t="s">
        <v>77</v>
      </c>
      <c r="H129" s="59">
        <v>50000</v>
      </c>
      <c r="I129" s="59">
        <v>0</v>
      </c>
      <c r="J129" s="59">
        <v>0</v>
      </c>
      <c r="K129" s="59">
        <v>50000</v>
      </c>
      <c r="L129" s="13" t="s">
        <v>114</v>
      </c>
      <c r="M129" s="7">
        <v>0</v>
      </c>
      <c r="N129" s="12">
        <v>10000</v>
      </c>
      <c r="O129" s="15"/>
      <c r="P129" s="14"/>
    </row>
    <row r="130" spans="1:16" ht="30.6" customHeight="1" x14ac:dyDescent="0.4">
      <c r="A130" s="54"/>
      <c r="B130" s="57"/>
      <c r="C130" s="57"/>
      <c r="D130" s="54"/>
      <c r="E130" s="54"/>
      <c r="F130" s="54"/>
      <c r="G130" s="54"/>
      <c r="H130" s="60"/>
      <c r="I130" s="60"/>
      <c r="J130" s="60"/>
      <c r="K130" s="60"/>
      <c r="L130" s="13" t="s">
        <v>109</v>
      </c>
      <c r="M130" s="7">
        <v>0</v>
      </c>
      <c r="N130" s="12">
        <v>1</v>
      </c>
      <c r="O130" s="15"/>
      <c r="P130" s="14"/>
    </row>
    <row r="131" spans="1:16" ht="62" customHeight="1" x14ac:dyDescent="0.4">
      <c r="A131" s="54"/>
      <c r="B131" s="57"/>
      <c r="C131" s="57"/>
      <c r="D131" s="54"/>
      <c r="E131" s="54"/>
      <c r="F131" s="54"/>
      <c r="G131" s="54"/>
      <c r="H131" s="60"/>
      <c r="I131" s="60"/>
      <c r="J131" s="60"/>
      <c r="K131" s="60"/>
      <c r="L131" s="13" t="s">
        <v>112</v>
      </c>
      <c r="M131" s="6">
        <v>0</v>
      </c>
      <c r="N131" s="17">
        <v>1</v>
      </c>
      <c r="O131" s="15"/>
      <c r="P131" s="14"/>
    </row>
    <row r="132" spans="1:16" ht="27.75" x14ac:dyDescent="0.4">
      <c r="A132" s="53" t="s">
        <v>86</v>
      </c>
      <c r="B132" s="56" t="s">
        <v>143</v>
      </c>
      <c r="C132" s="56" t="s">
        <v>253</v>
      </c>
      <c r="D132" s="53" t="s">
        <v>22</v>
      </c>
      <c r="E132" s="53" t="s">
        <v>183</v>
      </c>
      <c r="F132" s="53" t="s">
        <v>89</v>
      </c>
      <c r="G132" s="53" t="s">
        <v>68</v>
      </c>
      <c r="H132" s="59">
        <v>176000</v>
      </c>
      <c r="I132" s="59">
        <f>+H132*0.85</f>
        <v>149600</v>
      </c>
      <c r="J132" s="59">
        <v>0</v>
      </c>
      <c r="K132" s="59">
        <v>26400</v>
      </c>
      <c r="L132" s="13" t="s">
        <v>114</v>
      </c>
      <c r="M132" s="7">
        <v>0</v>
      </c>
      <c r="N132" s="12">
        <v>5000</v>
      </c>
      <c r="O132" s="15"/>
      <c r="P132" s="14"/>
    </row>
    <row r="133" spans="1:16" ht="30.75" customHeight="1" x14ac:dyDescent="0.4">
      <c r="A133" s="54"/>
      <c r="B133" s="57"/>
      <c r="C133" s="57"/>
      <c r="D133" s="54"/>
      <c r="E133" s="54"/>
      <c r="F133" s="54"/>
      <c r="G133" s="54"/>
      <c r="H133" s="60"/>
      <c r="I133" s="60"/>
      <c r="J133" s="60"/>
      <c r="K133" s="60"/>
      <c r="L133" s="13" t="s">
        <v>109</v>
      </c>
      <c r="M133" s="7">
        <v>0</v>
      </c>
      <c r="N133" s="12">
        <v>1</v>
      </c>
      <c r="O133" s="15"/>
      <c r="P133" s="14"/>
    </row>
    <row r="134" spans="1:16" ht="59.45" customHeight="1" x14ac:dyDescent="0.4">
      <c r="A134" s="54"/>
      <c r="B134" s="57"/>
      <c r="C134" s="58"/>
      <c r="D134" s="54"/>
      <c r="E134" s="54"/>
      <c r="F134" s="54"/>
      <c r="G134" s="54"/>
      <c r="H134" s="60"/>
      <c r="I134" s="60"/>
      <c r="J134" s="60"/>
      <c r="K134" s="60"/>
      <c r="L134" s="13" t="s">
        <v>112</v>
      </c>
      <c r="M134" s="6">
        <v>0</v>
      </c>
      <c r="N134" s="17">
        <v>6</v>
      </c>
      <c r="O134" s="15"/>
      <c r="P134" s="14"/>
    </row>
    <row r="135" spans="1:16" ht="43.25" customHeight="1" x14ac:dyDescent="0.4">
      <c r="A135" s="53" t="s">
        <v>87</v>
      </c>
      <c r="B135" s="56" t="s">
        <v>171</v>
      </c>
      <c r="C135" s="56" t="s">
        <v>254</v>
      </c>
      <c r="D135" s="53" t="s">
        <v>22</v>
      </c>
      <c r="E135" s="53" t="s">
        <v>185</v>
      </c>
      <c r="F135" s="53" t="s">
        <v>255</v>
      </c>
      <c r="G135" s="53" t="s">
        <v>74</v>
      </c>
      <c r="H135" s="91">
        <v>263128</v>
      </c>
      <c r="I135" s="91">
        <v>223658</v>
      </c>
      <c r="J135" s="59">
        <v>0</v>
      </c>
      <c r="K135" s="59">
        <v>39470</v>
      </c>
      <c r="L135" s="13" t="s">
        <v>220</v>
      </c>
      <c r="M135" s="7">
        <v>0</v>
      </c>
      <c r="N135" s="12">
        <v>2000</v>
      </c>
      <c r="O135" s="15"/>
      <c r="P135" s="15"/>
    </row>
    <row r="136" spans="1:16" ht="30.5" customHeight="1" x14ac:dyDescent="0.4">
      <c r="A136" s="54"/>
      <c r="B136" s="57"/>
      <c r="C136" s="57"/>
      <c r="D136" s="54"/>
      <c r="E136" s="54"/>
      <c r="F136" s="54"/>
      <c r="G136" s="54"/>
      <c r="H136" s="92"/>
      <c r="I136" s="92"/>
      <c r="J136" s="60"/>
      <c r="K136" s="60"/>
      <c r="L136" s="13" t="s">
        <v>109</v>
      </c>
      <c r="M136" s="7">
        <v>0</v>
      </c>
      <c r="N136" s="12">
        <v>1</v>
      </c>
      <c r="O136" s="15"/>
      <c r="P136" s="15"/>
    </row>
    <row r="137" spans="1:16" ht="30.5" customHeight="1" x14ac:dyDescent="0.4">
      <c r="A137" s="53" t="s">
        <v>97</v>
      </c>
      <c r="B137" s="56" t="s">
        <v>144</v>
      </c>
      <c r="C137" s="56" t="s">
        <v>256</v>
      </c>
      <c r="D137" s="53" t="s">
        <v>22</v>
      </c>
      <c r="E137" s="53" t="s">
        <v>183</v>
      </c>
      <c r="F137" s="53" t="s">
        <v>62</v>
      </c>
      <c r="G137" s="53" t="s">
        <v>74</v>
      </c>
      <c r="H137" s="91">
        <v>700000</v>
      </c>
      <c r="I137" s="91">
        <v>595000</v>
      </c>
      <c r="J137" s="59">
        <v>0</v>
      </c>
      <c r="K137" s="59">
        <v>105000</v>
      </c>
      <c r="L137" s="16" t="s">
        <v>114</v>
      </c>
      <c r="M137" s="6">
        <v>0</v>
      </c>
      <c r="N137" s="23">
        <v>5926.5</v>
      </c>
      <c r="O137" s="15"/>
      <c r="P137" s="15"/>
    </row>
    <row r="138" spans="1:16" ht="32.25" customHeight="1" x14ac:dyDescent="0.4">
      <c r="A138" s="126"/>
      <c r="B138" s="128"/>
      <c r="C138" s="128"/>
      <c r="D138" s="126"/>
      <c r="E138" s="126"/>
      <c r="F138" s="126"/>
      <c r="G138" s="126"/>
      <c r="H138" s="126"/>
      <c r="I138" s="126"/>
      <c r="J138" s="126"/>
      <c r="K138" s="126"/>
      <c r="L138" s="16" t="s">
        <v>109</v>
      </c>
      <c r="M138" s="6">
        <v>0</v>
      </c>
      <c r="N138" s="17">
        <v>1</v>
      </c>
      <c r="O138" s="15"/>
      <c r="P138" s="15"/>
    </row>
    <row r="139" spans="1:16" ht="56.75" customHeight="1" x14ac:dyDescent="0.4">
      <c r="A139" s="127"/>
      <c r="B139" s="129"/>
      <c r="C139" s="129"/>
      <c r="D139" s="127"/>
      <c r="E139" s="127"/>
      <c r="F139" s="127"/>
      <c r="G139" s="127"/>
      <c r="H139" s="127"/>
      <c r="I139" s="127"/>
      <c r="J139" s="127"/>
      <c r="K139" s="127"/>
      <c r="L139" s="16" t="s">
        <v>112</v>
      </c>
      <c r="M139" s="6">
        <v>0</v>
      </c>
      <c r="N139" s="23">
        <v>0.59</v>
      </c>
      <c r="O139" s="15"/>
      <c r="P139" s="15"/>
    </row>
    <row r="140" spans="1:16" ht="62.45" customHeight="1" x14ac:dyDescent="0.4">
      <c r="A140" s="77" t="s">
        <v>129</v>
      </c>
      <c r="B140" s="56" t="s">
        <v>227</v>
      </c>
      <c r="C140" s="70" t="s">
        <v>257</v>
      </c>
      <c r="D140" s="53" t="s">
        <v>26</v>
      </c>
      <c r="E140" s="53" t="s">
        <v>139</v>
      </c>
      <c r="F140" s="53" t="s">
        <v>65</v>
      </c>
      <c r="G140" s="53" t="s">
        <v>67</v>
      </c>
      <c r="H140" s="79">
        <v>0</v>
      </c>
      <c r="I140" s="75">
        <v>0</v>
      </c>
      <c r="J140" s="53">
        <v>0</v>
      </c>
      <c r="K140" s="79">
        <v>0</v>
      </c>
      <c r="L140" s="16" t="s">
        <v>115</v>
      </c>
      <c r="M140" s="6">
        <v>0</v>
      </c>
      <c r="N140" s="17">
        <v>1</v>
      </c>
      <c r="O140" s="14"/>
      <c r="P140" s="14"/>
    </row>
    <row r="141" spans="1:16" ht="322.8" customHeight="1" x14ac:dyDescent="0.4">
      <c r="A141" s="78"/>
      <c r="B141" s="58"/>
      <c r="C141" s="58"/>
      <c r="D141" s="55"/>
      <c r="E141" s="55"/>
      <c r="F141" s="55"/>
      <c r="G141" s="55"/>
      <c r="H141" s="80"/>
      <c r="I141" s="76"/>
      <c r="J141" s="55"/>
      <c r="K141" s="80"/>
      <c r="L141" s="13" t="s">
        <v>141</v>
      </c>
      <c r="M141" s="7">
        <v>0</v>
      </c>
      <c r="N141" s="12">
        <v>1</v>
      </c>
      <c r="O141" s="14"/>
      <c r="P141" s="14"/>
    </row>
    <row r="142" spans="1:16" x14ac:dyDescent="0.4">
      <c r="A142" s="98" t="s">
        <v>81</v>
      </c>
      <c r="B142" s="98"/>
      <c r="C142" s="98"/>
      <c r="D142" s="98"/>
      <c r="E142" s="98"/>
      <c r="F142" s="98"/>
      <c r="G142" s="98"/>
      <c r="H142" s="98"/>
      <c r="I142" s="98"/>
      <c r="J142" s="98"/>
      <c r="K142" s="98"/>
      <c r="L142" s="98"/>
      <c r="M142" s="98"/>
      <c r="N142" s="98"/>
      <c r="O142" s="98"/>
      <c r="P142" s="14"/>
    </row>
    <row r="143" spans="1:16" x14ac:dyDescent="0.4">
      <c r="A143" s="73" t="s">
        <v>121</v>
      </c>
      <c r="B143" s="73"/>
      <c r="C143" s="73"/>
      <c r="D143" s="73"/>
      <c r="E143" s="73"/>
      <c r="F143" s="73"/>
      <c r="G143" s="73"/>
      <c r="H143" s="73"/>
      <c r="I143" s="73"/>
      <c r="J143" s="73"/>
      <c r="K143" s="73"/>
      <c r="L143" s="73"/>
      <c r="M143" s="73"/>
      <c r="N143" s="73"/>
      <c r="O143" s="73"/>
      <c r="P143" s="14"/>
    </row>
    <row r="144" spans="1:16" s="5" customFormat="1" ht="83.45" customHeight="1" x14ac:dyDescent="0.4">
      <c r="A144" s="53" t="s">
        <v>82</v>
      </c>
      <c r="B144" s="56" t="s">
        <v>150</v>
      </c>
      <c r="C144" s="70" t="s">
        <v>262</v>
      </c>
      <c r="D144" s="53" t="s">
        <v>22</v>
      </c>
      <c r="E144" s="53" t="s">
        <v>183</v>
      </c>
      <c r="F144" s="53" t="s">
        <v>62</v>
      </c>
      <c r="G144" s="53" t="s">
        <v>68</v>
      </c>
      <c r="H144" s="59">
        <v>1800000</v>
      </c>
      <c r="I144" s="53">
        <v>1530000</v>
      </c>
      <c r="J144" s="53">
        <v>0</v>
      </c>
      <c r="K144" s="53">
        <v>270000</v>
      </c>
      <c r="L144" s="13" t="s">
        <v>109</v>
      </c>
      <c r="M144" s="43">
        <v>0</v>
      </c>
      <c r="N144" s="30">
        <v>1</v>
      </c>
      <c r="O144" s="44"/>
      <c r="P144" s="70" t="s">
        <v>105</v>
      </c>
    </row>
    <row r="145" spans="1:16" s="5" customFormat="1" ht="62.45" customHeight="1" x14ac:dyDescent="0.4">
      <c r="A145" s="55"/>
      <c r="B145" s="58"/>
      <c r="C145" s="71"/>
      <c r="D145" s="55"/>
      <c r="E145" s="55"/>
      <c r="F145" s="55"/>
      <c r="G145" s="55"/>
      <c r="H145" s="55"/>
      <c r="I145" s="55"/>
      <c r="J145" s="55"/>
      <c r="K145" s="55"/>
      <c r="L145" s="13" t="s">
        <v>111</v>
      </c>
      <c r="M145" s="43">
        <v>0</v>
      </c>
      <c r="N145" s="30">
        <v>20000</v>
      </c>
      <c r="O145" s="45"/>
      <c r="P145" s="71"/>
    </row>
    <row r="146" spans="1:16" ht="32.75" customHeight="1" x14ac:dyDescent="0.4">
      <c r="A146" s="9" t="s">
        <v>83</v>
      </c>
      <c r="B146" s="56" t="s">
        <v>151</v>
      </c>
      <c r="C146" s="70" t="s">
        <v>211</v>
      </c>
      <c r="D146" s="53" t="s">
        <v>22</v>
      </c>
      <c r="E146" s="53" t="s">
        <v>189</v>
      </c>
      <c r="F146" s="53" t="s">
        <v>78</v>
      </c>
      <c r="G146" s="53" t="s">
        <v>74</v>
      </c>
      <c r="H146" s="53">
        <v>588236</v>
      </c>
      <c r="I146" s="53">
        <v>500000</v>
      </c>
      <c r="J146" s="53">
        <v>0</v>
      </c>
      <c r="K146" s="53">
        <v>88236</v>
      </c>
      <c r="L146" s="13" t="s">
        <v>258</v>
      </c>
      <c r="M146" s="43">
        <v>0</v>
      </c>
      <c r="N146" s="30">
        <v>1</v>
      </c>
      <c r="O146" s="14"/>
      <c r="P146" s="14"/>
    </row>
    <row r="147" spans="1:16" ht="99" customHeight="1" x14ac:dyDescent="0.4">
      <c r="A147" s="9"/>
      <c r="B147" s="57"/>
      <c r="C147" s="74"/>
      <c r="D147" s="54"/>
      <c r="E147" s="54"/>
      <c r="F147" s="54"/>
      <c r="G147" s="54"/>
      <c r="H147" s="54"/>
      <c r="I147" s="54"/>
      <c r="J147" s="54"/>
      <c r="K147" s="54"/>
      <c r="L147" s="13" t="s">
        <v>152</v>
      </c>
      <c r="M147" s="43">
        <v>0</v>
      </c>
      <c r="N147" s="30">
        <v>120</v>
      </c>
      <c r="O147" s="14"/>
      <c r="P147" s="38"/>
    </row>
    <row r="148" spans="1:16" ht="44.75" customHeight="1" x14ac:dyDescent="0.4">
      <c r="A148" s="9"/>
      <c r="B148" s="58"/>
      <c r="C148" s="71"/>
      <c r="D148" s="55"/>
      <c r="E148" s="55"/>
      <c r="F148" s="55"/>
      <c r="G148" s="55"/>
      <c r="H148" s="55"/>
      <c r="I148" s="55"/>
      <c r="J148" s="55"/>
      <c r="K148" s="55"/>
      <c r="L148" s="13" t="s">
        <v>111</v>
      </c>
      <c r="M148" s="43">
        <v>0</v>
      </c>
      <c r="N148" s="43">
        <v>800</v>
      </c>
      <c r="O148" s="14"/>
      <c r="P148" s="38"/>
    </row>
    <row r="149" spans="1:16" ht="87" customHeight="1" x14ac:dyDescent="0.4">
      <c r="A149" s="77" t="s">
        <v>122</v>
      </c>
      <c r="B149" s="56" t="s">
        <v>146</v>
      </c>
      <c r="C149" s="70" t="s">
        <v>205</v>
      </c>
      <c r="D149" s="53" t="s">
        <v>26</v>
      </c>
      <c r="E149" s="53" t="s">
        <v>196</v>
      </c>
      <c r="F149" s="53" t="s">
        <v>65</v>
      </c>
      <c r="G149" s="53" t="s">
        <v>67</v>
      </c>
      <c r="H149" s="79">
        <v>0</v>
      </c>
      <c r="I149" s="75">
        <v>0</v>
      </c>
      <c r="J149" s="53">
        <v>0</v>
      </c>
      <c r="K149" s="79">
        <v>0</v>
      </c>
      <c r="L149" s="16" t="s">
        <v>115</v>
      </c>
      <c r="M149" s="6">
        <v>0</v>
      </c>
      <c r="N149" s="6">
        <v>1</v>
      </c>
      <c r="O149" s="14"/>
      <c r="P149" s="14"/>
    </row>
    <row r="150" spans="1:16" ht="189.75" customHeight="1" x14ac:dyDescent="0.4">
      <c r="A150" s="78"/>
      <c r="B150" s="58"/>
      <c r="C150" s="58"/>
      <c r="D150" s="55"/>
      <c r="E150" s="55"/>
      <c r="F150" s="55"/>
      <c r="G150" s="55"/>
      <c r="H150" s="80"/>
      <c r="I150" s="76"/>
      <c r="J150" s="55"/>
      <c r="K150" s="80"/>
      <c r="L150" s="13" t="s">
        <v>142</v>
      </c>
      <c r="M150" s="7">
        <v>0</v>
      </c>
      <c r="N150" s="7">
        <v>1</v>
      </c>
      <c r="O150" s="14"/>
      <c r="P150" s="14"/>
    </row>
    <row r="151" spans="1:16" ht="45.5" customHeight="1" x14ac:dyDescent="0.4">
      <c r="A151" s="77" t="s">
        <v>123</v>
      </c>
      <c r="B151" s="65" t="s">
        <v>99</v>
      </c>
      <c r="C151" s="56" t="s">
        <v>181</v>
      </c>
      <c r="D151" s="77" t="s">
        <v>22</v>
      </c>
      <c r="E151" s="53" t="s">
        <v>100</v>
      </c>
      <c r="F151" s="53" t="s">
        <v>259</v>
      </c>
      <c r="G151" s="53" t="s">
        <v>101</v>
      </c>
      <c r="H151" s="79">
        <v>288900</v>
      </c>
      <c r="I151" s="79">
        <v>245565</v>
      </c>
      <c r="J151" s="53">
        <v>0</v>
      </c>
      <c r="K151" s="79">
        <v>43335</v>
      </c>
      <c r="L151" s="16" t="s">
        <v>113</v>
      </c>
      <c r="M151" s="34">
        <v>0</v>
      </c>
      <c r="N151" s="34">
        <v>250</v>
      </c>
      <c r="O151" s="14"/>
      <c r="P151" s="14"/>
    </row>
    <row r="152" spans="1:16" ht="58.25" customHeight="1" x14ac:dyDescent="0.4">
      <c r="A152" s="121"/>
      <c r="B152" s="122"/>
      <c r="C152" s="57"/>
      <c r="D152" s="121"/>
      <c r="E152" s="54"/>
      <c r="F152" s="54"/>
      <c r="G152" s="54"/>
      <c r="H152" s="132"/>
      <c r="I152" s="132"/>
      <c r="J152" s="54"/>
      <c r="K152" s="132"/>
      <c r="L152" s="13" t="s">
        <v>110</v>
      </c>
      <c r="M152" s="34">
        <v>0</v>
      </c>
      <c r="N152" s="34">
        <v>1</v>
      </c>
      <c r="O152" s="14"/>
      <c r="P152" s="14"/>
    </row>
    <row r="153" spans="1:16" ht="47" customHeight="1" x14ac:dyDescent="0.4">
      <c r="A153" s="78"/>
      <c r="B153" s="66"/>
      <c r="C153" s="58"/>
      <c r="D153" s="78"/>
      <c r="E153" s="55"/>
      <c r="F153" s="55"/>
      <c r="G153" s="55"/>
      <c r="H153" s="80"/>
      <c r="I153" s="80"/>
      <c r="J153" s="55"/>
      <c r="K153" s="80"/>
      <c r="L153" s="16" t="s">
        <v>214</v>
      </c>
      <c r="M153" s="34">
        <v>0</v>
      </c>
      <c r="N153" s="34" t="s">
        <v>215</v>
      </c>
      <c r="O153" s="14"/>
      <c r="P153" s="14"/>
    </row>
    <row r="154" spans="1:16" ht="45.5" customHeight="1" x14ac:dyDescent="0.4">
      <c r="A154" s="77" t="s">
        <v>124</v>
      </c>
      <c r="B154" s="65" t="s">
        <v>102</v>
      </c>
      <c r="C154" s="56" t="s">
        <v>182</v>
      </c>
      <c r="D154" s="77" t="s">
        <v>22</v>
      </c>
      <c r="E154" s="53" t="s">
        <v>100</v>
      </c>
      <c r="F154" s="53" t="s">
        <v>260</v>
      </c>
      <c r="G154" s="53" t="s">
        <v>103</v>
      </c>
      <c r="H154" s="115">
        <v>992117.15</v>
      </c>
      <c r="I154" s="115">
        <v>843299.57</v>
      </c>
      <c r="J154" s="53">
        <v>0</v>
      </c>
      <c r="K154" s="115">
        <v>148817.57999999999</v>
      </c>
      <c r="L154" s="16" t="s">
        <v>113</v>
      </c>
      <c r="M154" s="34">
        <v>0</v>
      </c>
      <c r="N154" s="7">
        <v>808.75</v>
      </c>
      <c r="O154" s="14"/>
      <c r="P154" s="14"/>
    </row>
    <row r="155" spans="1:16" ht="60.5" customHeight="1" x14ac:dyDescent="0.4">
      <c r="A155" s="121"/>
      <c r="B155" s="122"/>
      <c r="C155" s="57"/>
      <c r="D155" s="121"/>
      <c r="E155" s="54"/>
      <c r="F155" s="54"/>
      <c r="G155" s="54"/>
      <c r="H155" s="116"/>
      <c r="I155" s="116"/>
      <c r="J155" s="54"/>
      <c r="K155" s="116"/>
      <c r="L155" s="13" t="s">
        <v>110</v>
      </c>
      <c r="M155" s="34">
        <v>0</v>
      </c>
      <c r="N155" s="34">
        <v>1</v>
      </c>
      <c r="O155" s="14"/>
      <c r="P155" s="14"/>
    </row>
    <row r="156" spans="1:16" ht="46.5" customHeight="1" x14ac:dyDescent="0.4">
      <c r="A156" s="78"/>
      <c r="B156" s="66"/>
      <c r="C156" s="58"/>
      <c r="D156" s="78"/>
      <c r="E156" s="55"/>
      <c r="F156" s="55"/>
      <c r="G156" s="55"/>
      <c r="H156" s="117"/>
      <c r="I156" s="117"/>
      <c r="J156" s="55"/>
      <c r="K156" s="117"/>
      <c r="L156" s="16" t="s">
        <v>214</v>
      </c>
      <c r="M156" s="34">
        <v>0</v>
      </c>
      <c r="N156" s="46">
        <v>982117.15</v>
      </c>
      <c r="O156" s="14"/>
      <c r="P156" s="14"/>
    </row>
    <row r="157" spans="1:16" ht="45" customHeight="1" x14ac:dyDescent="0.4">
      <c r="A157" s="77" t="s">
        <v>125</v>
      </c>
      <c r="B157" s="65" t="s">
        <v>104</v>
      </c>
      <c r="C157" s="56" t="s">
        <v>209</v>
      </c>
      <c r="D157" s="77" t="s">
        <v>22</v>
      </c>
      <c r="E157" s="53" t="s">
        <v>100</v>
      </c>
      <c r="F157" s="53" t="s">
        <v>226</v>
      </c>
      <c r="G157" s="53" t="s">
        <v>80</v>
      </c>
      <c r="H157" s="62">
        <v>600000</v>
      </c>
      <c r="I157" s="62">
        <f>0.85*H157</f>
        <v>510000</v>
      </c>
      <c r="J157" s="53">
        <v>0</v>
      </c>
      <c r="K157" s="62">
        <f>+H157-I157</f>
        <v>90000</v>
      </c>
      <c r="L157" s="16" t="s">
        <v>113</v>
      </c>
      <c r="M157" s="34">
        <v>0</v>
      </c>
      <c r="N157" s="34">
        <v>350</v>
      </c>
      <c r="O157" s="14"/>
      <c r="P157" s="14"/>
    </row>
    <row r="158" spans="1:16" ht="58.25" customHeight="1" x14ac:dyDescent="0.4">
      <c r="A158" s="121"/>
      <c r="B158" s="122"/>
      <c r="C158" s="57"/>
      <c r="D158" s="121"/>
      <c r="E158" s="54"/>
      <c r="F158" s="54"/>
      <c r="G158" s="54"/>
      <c r="H158" s="133"/>
      <c r="I158" s="133"/>
      <c r="J158" s="54"/>
      <c r="K158" s="133"/>
      <c r="L158" s="13" t="s">
        <v>110</v>
      </c>
      <c r="M158" s="34">
        <v>0</v>
      </c>
      <c r="N158" s="34">
        <v>1</v>
      </c>
      <c r="O158" s="14"/>
      <c r="P158" s="14"/>
    </row>
    <row r="159" spans="1:16" ht="44.75" customHeight="1" x14ac:dyDescent="0.4">
      <c r="A159" s="78"/>
      <c r="B159" s="66"/>
      <c r="C159" s="58"/>
      <c r="D159" s="78"/>
      <c r="E159" s="55"/>
      <c r="F159" s="55"/>
      <c r="G159" s="55"/>
      <c r="H159" s="63"/>
      <c r="I159" s="63"/>
      <c r="J159" s="55"/>
      <c r="K159" s="63"/>
      <c r="L159" s="16" t="s">
        <v>214</v>
      </c>
      <c r="M159" s="34">
        <v>0</v>
      </c>
      <c r="N159" s="34" t="s">
        <v>216</v>
      </c>
      <c r="O159" s="14"/>
      <c r="P159" s="14"/>
    </row>
    <row r="160" spans="1:16" ht="45" customHeight="1" x14ac:dyDescent="0.4">
      <c r="A160" s="103" t="s">
        <v>130</v>
      </c>
      <c r="B160" s="134" t="s">
        <v>98</v>
      </c>
      <c r="C160" s="72" t="s">
        <v>210</v>
      </c>
      <c r="D160" s="103" t="s">
        <v>22</v>
      </c>
      <c r="E160" s="72" t="s">
        <v>100</v>
      </c>
      <c r="F160" s="72" t="s">
        <v>261</v>
      </c>
      <c r="G160" s="72" t="s">
        <v>68</v>
      </c>
      <c r="H160" s="135">
        <v>992117.15</v>
      </c>
      <c r="I160" s="135">
        <v>843299.57</v>
      </c>
      <c r="J160" s="72">
        <v>0</v>
      </c>
      <c r="K160" s="135">
        <v>148817.57999999999</v>
      </c>
      <c r="L160" s="13" t="s">
        <v>113</v>
      </c>
      <c r="M160" s="34">
        <v>0</v>
      </c>
      <c r="N160" s="7">
        <v>581.44000000000005</v>
      </c>
      <c r="O160" s="14"/>
      <c r="P160" s="14"/>
    </row>
    <row r="161" spans="1:16" ht="56.25" customHeight="1" x14ac:dyDescent="0.4">
      <c r="A161" s="103"/>
      <c r="B161" s="134"/>
      <c r="C161" s="72"/>
      <c r="D161" s="103"/>
      <c r="E161" s="72"/>
      <c r="F161" s="72"/>
      <c r="G161" s="72"/>
      <c r="H161" s="135"/>
      <c r="I161" s="135"/>
      <c r="J161" s="72"/>
      <c r="K161" s="135"/>
      <c r="L161" s="13" t="s">
        <v>110</v>
      </c>
      <c r="M161" s="34">
        <v>0</v>
      </c>
      <c r="N161" s="34">
        <v>1</v>
      </c>
      <c r="O161" s="14"/>
      <c r="P161" s="14"/>
    </row>
    <row r="162" spans="1:16" ht="45.5" customHeight="1" x14ac:dyDescent="0.4">
      <c r="A162" s="103"/>
      <c r="B162" s="134"/>
      <c r="C162" s="72"/>
      <c r="D162" s="103"/>
      <c r="E162" s="72"/>
      <c r="F162" s="72"/>
      <c r="G162" s="72"/>
      <c r="H162" s="135"/>
      <c r="I162" s="135"/>
      <c r="J162" s="72"/>
      <c r="K162" s="135"/>
      <c r="L162" s="13" t="s">
        <v>214</v>
      </c>
      <c r="M162" s="34">
        <v>0</v>
      </c>
      <c r="N162" s="46">
        <v>982117.15</v>
      </c>
      <c r="O162" s="14"/>
      <c r="P162" s="14"/>
    </row>
    <row r="163" spans="1:16" x14ac:dyDescent="0.4">
      <c r="B163" s="47"/>
      <c r="G163" s="48"/>
      <c r="H163" s="48"/>
      <c r="I163" s="48"/>
      <c r="J163" s="48"/>
      <c r="K163" s="48"/>
      <c r="L163" s="49"/>
    </row>
    <row r="166" spans="1:16" hidden="1" x14ac:dyDescent="0.4"/>
    <row r="167" spans="1:16" ht="42.6" hidden="1" customHeight="1" x14ac:dyDescent="0.4">
      <c r="J167" s="62" t="s">
        <v>90</v>
      </c>
      <c r="K167" s="51" t="s">
        <v>23</v>
      </c>
      <c r="L167" s="52"/>
      <c r="M167" s="34">
        <f>+N13+N15+N17+N23</f>
        <v>18950</v>
      </c>
    </row>
    <row r="168" spans="1:16" ht="42.6" hidden="1" customHeight="1" x14ac:dyDescent="0.4">
      <c r="J168" s="63"/>
      <c r="K168" s="51" t="s">
        <v>88</v>
      </c>
      <c r="L168" s="52"/>
      <c r="M168" s="34">
        <f>+N19+N21</f>
        <v>6.49</v>
      </c>
    </row>
    <row r="169" spans="1:16" ht="40.25" hidden="1" customHeight="1" x14ac:dyDescent="0.4">
      <c r="J169" s="64" t="s">
        <v>91</v>
      </c>
      <c r="K169" s="51" t="s">
        <v>23</v>
      </c>
      <c r="L169" s="52"/>
      <c r="M169" s="34" t="e">
        <f>+#REF!+N33</f>
        <v>#REF!</v>
      </c>
    </row>
    <row r="170" spans="1:16" ht="71.45" hidden="1" customHeight="1" x14ac:dyDescent="0.4">
      <c r="J170" s="64"/>
      <c r="K170" s="51" t="s">
        <v>88</v>
      </c>
      <c r="L170" s="52"/>
      <c r="M170" s="34" t="e">
        <f>+N37+N40+N43+N46+N49+N52+N55+N59+N62+N65+N68+N73+#REF!+N76+#REF!+N81+N84+N87+N90+N93+N96+N99+N102+N105+N108+N111+N114+N117+N120+N123+N134+#REF!</f>
        <v>#REF!</v>
      </c>
    </row>
    <row r="171" spans="1:16" ht="42" hidden="1" customHeight="1" x14ac:dyDescent="0.4">
      <c r="J171" s="50" t="s">
        <v>92</v>
      </c>
      <c r="K171" s="51" t="s">
        <v>23</v>
      </c>
      <c r="L171" s="52"/>
      <c r="M171" s="34" t="e">
        <f>+#REF!+#REF!</f>
        <v>#REF!</v>
      </c>
    </row>
    <row r="172" spans="1:16" hidden="1" x14ac:dyDescent="0.4"/>
  </sheetData>
  <autoFilter ref="A1:O150" xr:uid="{00000000-0009-0000-0000-000000000000}">
    <filterColumn colId="12" showButton="0"/>
    <filterColumn colId="13" showButton="0"/>
  </autoFilter>
  <mergeCells count="590">
    <mergeCell ref="J157:J159"/>
    <mergeCell ref="K157:K159"/>
    <mergeCell ref="A160:A162"/>
    <mergeCell ref="B160:B162"/>
    <mergeCell ref="C160:C162"/>
    <mergeCell ref="D160:D162"/>
    <mergeCell ref="E160:E162"/>
    <mergeCell ref="F160:F162"/>
    <mergeCell ref="G160:G162"/>
    <mergeCell ref="H160:H162"/>
    <mergeCell ref="I160:I162"/>
    <mergeCell ref="J160:J162"/>
    <mergeCell ref="K160:K162"/>
    <mergeCell ref="A157:A159"/>
    <mergeCell ref="B157:B159"/>
    <mergeCell ref="C157:C159"/>
    <mergeCell ref="D157:D159"/>
    <mergeCell ref="E157:E159"/>
    <mergeCell ref="F157:F159"/>
    <mergeCell ref="G157:G159"/>
    <mergeCell ref="H157:H159"/>
    <mergeCell ref="I157:I159"/>
    <mergeCell ref="J151:J153"/>
    <mergeCell ref="K151:K153"/>
    <mergeCell ref="C140:C141"/>
    <mergeCell ref="D140:D141"/>
    <mergeCell ref="E140:E141"/>
    <mergeCell ref="F140:F141"/>
    <mergeCell ref="G140:G141"/>
    <mergeCell ref="H140:H141"/>
    <mergeCell ref="I140:I141"/>
    <mergeCell ref="J140:J141"/>
    <mergeCell ref="K140:K141"/>
    <mergeCell ref="K146:K148"/>
    <mergeCell ref="A151:A153"/>
    <mergeCell ref="B151:B153"/>
    <mergeCell ref="C151:C153"/>
    <mergeCell ref="D151:D153"/>
    <mergeCell ref="E151:E153"/>
    <mergeCell ref="F151:F153"/>
    <mergeCell ref="G151:G153"/>
    <mergeCell ref="H151:H153"/>
    <mergeCell ref="I151:I153"/>
    <mergeCell ref="A137:A139"/>
    <mergeCell ref="C137:C139"/>
    <mergeCell ref="D137:D139"/>
    <mergeCell ref="E137:E139"/>
    <mergeCell ref="F137:F139"/>
    <mergeCell ref="G137:G139"/>
    <mergeCell ref="H137:H139"/>
    <mergeCell ref="A97:A99"/>
    <mergeCell ref="B97:B99"/>
    <mergeCell ref="C97:C99"/>
    <mergeCell ref="C100:C102"/>
    <mergeCell ref="B115:B117"/>
    <mergeCell ref="B129:B131"/>
    <mergeCell ref="B137:B139"/>
    <mergeCell ref="D126:D128"/>
    <mergeCell ref="A106:A108"/>
    <mergeCell ref="D100:D102"/>
    <mergeCell ref="A100:A102"/>
    <mergeCell ref="B100:B102"/>
    <mergeCell ref="C112:C114"/>
    <mergeCell ref="B106:B108"/>
    <mergeCell ref="F129:F131"/>
    <mergeCell ref="G129:G131"/>
    <mergeCell ref="H129:H131"/>
    <mergeCell ref="K60:K62"/>
    <mergeCell ref="K50:K52"/>
    <mergeCell ref="G53:G55"/>
    <mergeCell ref="K132:K134"/>
    <mergeCell ref="I137:I139"/>
    <mergeCell ref="J137:J139"/>
    <mergeCell ref="K137:K139"/>
    <mergeCell ref="K135:K136"/>
    <mergeCell ref="I135:I136"/>
    <mergeCell ref="K115:K117"/>
    <mergeCell ref="J82:J84"/>
    <mergeCell ref="K82:K84"/>
    <mergeCell ref="K79:K81"/>
    <mergeCell ref="I79:I81"/>
    <mergeCell ref="J79:J81"/>
    <mergeCell ref="H79:H81"/>
    <mergeCell ref="I82:I84"/>
    <mergeCell ref="H94:H96"/>
    <mergeCell ref="J103:J105"/>
    <mergeCell ref="K88:K90"/>
    <mergeCell ref="K100:K102"/>
    <mergeCell ref="K103:K105"/>
    <mergeCell ref="G94:G96"/>
    <mergeCell ref="G97:G99"/>
    <mergeCell ref="P144:P145"/>
    <mergeCell ref="J149:J150"/>
    <mergeCell ref="K149:K150"/>
    <mergeCell ref="A149:A150"/>
    <mergeCell ref="J146:J148"/>
    <mergeCell ref="B149:B150"/>
    <mergeCell ref="C149:C150"/>
    <mergeCell ref="D149:D150"/>
    <mergeCell ref="E149:E150"/>
    <mergeCell ref="F149:F150"/>
    <mergeCell ref="G149:G150"/>
    <mergeCell ref="H149:H150"/>
    <mergeCell ref="I149:I150"/>
    <mergeCell ref="B146:B148"/>
    <mergeCell ref="A144:A145"/>
    <mergeCell ref="B144:B145"/>
    <mergeCell ref="C144:C145"/>
    <mergeCell ref="A154:A156"/>
    <mergeCell ref="B154:B156"/>
    <mergeCell ref="C154:C156"/>
    <mergeCell ref="D154:D156"/>
    <mergeCell ref="E154:E156"/>
    <mergeCell ref="F154:F156"/>
    <mergeCell ref="G154:G156"/>
    <mergeCell ref="H154:H156"/>
    <mergeCell ref="A103:A105"/>
    <mergeCell ref="B103:B105"/>
    <mergeCell ref="C103:C105"/>
    <mergeCell ref="C106:C108"/>
    <mergeCell ref="C109:C111"/>
    <mergeCell ref="D103:D105"/>
    <mergeCell ref="E103:E105"/>
    <mergeCell ref="F103:F105"/>
    <mergeCell ref="G103:G105"/>
    <mergeCell ref="H103:H105"/>
    <mergeCell ref="E112:E114"/>
    <mergeCell ref="F112:F114"/>
    <mergeCell ref="G112:G114"/>
    <mergeCell ref="H126:H128"/>
    <mergeCell ref="A142:O142"/>
    <mergeCell ref="A143:O143"/>
    <mergeCell ref="I154:I156"/>
    <mergeCell ref="D47:D49"/>
    <mergeCell ref="J154:J156"/>
    <mergeCell ref="K154:K156"/>
    <mergeCell ref="F144:F145"/>
    <mergeCell ref="G144:G145"/>
    <mergeCell ref="H144:H145"/>
    <mergeCell ref="C115:C117"/>
    <mergeCell ref="G135:G136"/>
    <mergeCell ref="H135:H136"/>
    <mergeCell ref="I144:I145"/>
    <mergeCell ref="D146:D148"/>
    <mergeCell ref="C146:C148"/>
    <mergeCell ref="E146:E148"/>
    <mergeCell ref="F146:F148"/>
    <mergeCell ref="G146:G148"/>
    <mergeCell ref="H146:H148"/>
    <mergeCell ref="I146:I148"/>
    <mergeCell ref="D144:D145"/>
    <mergeCell ref="E144:E145"/>
    <mergeCell ref="C118:C120"/>
    <mergeCell ref="C135:C136"/>
    <mergeCell ref="J144:J145"/>
    <mergeCell ref="K144:K145"/>
    <mergeCell ref="K118:K120"/>
    <mergeCell ref="A129:A131"/>
    <mergeCell ref="H132:H134"/>
    <mergeCell ref="B126:B128"/>
    <mergeCell ref="F126:F128"/>
    <mergeCell ref="G126:G128"/>
    <mergeCell ref="K126:K128"/>
    <mergeCell ref="J129:J131"/>
    <mergeCell ref="K129:K131"/>
    <mergeCell ref="I126:I128"/>
    <mergeCell ref="A132:A134"/>
    <mergeCell ref="B132:B134"/>
    <mergeCell ref="A126:A128"/>
    <mergeCell ref="J126:J128"/>
    <mergeCell ref="C129:C131"/>
    <mergeCell ref="D129:D131"/>
    <mergeCell ref="E129:E131"/>
    <mergeCell ref="A47:A49"/>
    <mergeCell ref="B47:B49"/>
    <mergeCell ref="C53:C55"/>
    <mergeCell ref="C47:C49"/>
    <mergeCell ref="A140:A141"/>
    <mergeCell ref="B140:B141"/>
    <mergeCell ref="G115:G117"/>
    <mergeCell ref="H115:H117"/>
    <mergeCell ref="I115:I117"/>
    <mergeCell ref="I132:I134"/>
    <mergeCell ref="G47:G49"/>
    <mergeCell ref="D97:D99"/>
    <mergeCell ref="E97:E99"/>
    <mergeCell ref="F97:F99"/>
    <mergeCell ref="H97:H99"/>
    <mergeCell ref="B94:B96"/>
    <mergeCell ref="C94:C96"/>
    <mergeCell ref="I109:I111"/>
    <mergeCell ref="I94:I96"/>
    <mergeCell ref="I88:I90"/>
    <mergeCell ref="I97:I99"/>
    <mergeCell ref="I100:I102"/>
    <mergeCell ref="I85:I87"/>
    <mergeCell ref="H85:H87"/>
    <mergeCell ref="I53:I55"/>
    <mergeCell ref="J53:J55"/>
    <mergeCell ref="K53:K55"/>
    <mergeCell ref="E53:E55"/>
    <mergeCell ref="J26:J27"/>
    <mergeCell ref="A28:O28"/>
    <mergeCell ref="G56:G59"/>
    <mergeCell ref="H56:H59"/>
    <mergeCell ref="I56:I59"/>
    <mergeCell ref="K56:K59"/>
    <mergeCell ref="C56:C59"/>
    <mergeCell ref="C35:C37"/>
    <mergeCell ref="C38:C40"/>
    <mergeCell ref="F35:F37"/>
    <mergeCell ref="D35:D37"/>
    <mergeCell ref="E35:E37"/>
    <mergeCell ref="I35:I37"/>
    <mergeCell ref="J35:J37"/>
    <mergeCell ref="K35:K37"/>
    <mergeCell ref="H53:H55"/>
    <mergeCell ref="F53:F55"/>
    <mergeCell ref="A32:A34"/>
    <mergeCell ref="B32:B34"/>
    <mergeCell ref="A30:A31"/>
    <mergeCell ref="K112:K114"/>
    <mergeCell ref="D115:D117"/>
    <mergeCell ref="E115:E117"/>
    <mergeCell ref="A112:A114"/>
    <mergeCell ref="A109:A111"/>
    <mergeCell ref="C20:C21"/>
    <mergeCell ref="C22:C23"/>
    <mergeCell ref="I26:I27"/>
    <mergeCell ref="K47:K49"/>
    <mergeCell ref="G60:G62"/>
    <mergeCell ref="H60:H62"/>
    <mergeCell ref="I60:I62"/>
    <mergeCell ref="J60:J62"/>
    <mergeCell ref="G50:G52"/>
    <mergeCell ref="E47:E49"/>
    <mergeCell ref="F47:F49"/>
    <mergeCell ref="E56:E59"/>
    <mergeCell ref="F56:F59"/>
    <mergeCell ref="D60:D62"/>
    <mergeCell ref="E60:E62"/>
    <mergeCell ref="F60:F62"/>
    <mergeCell ref="D50:D52"/>
    <mergeCell ref="E50:E52"/>
    <mergeCell ref="F50:F52"/>
    <mergeCell ref="B112:B114"/>
    <mergeCell ref="A118:A120"/>
    <mergeCell ref="D118:D120"/>
    <mergeCell ref="E118:E120"/>
    <mergeCell ref="F118:F120"/>
    <mergeCell ref="G118:G120"/>
    <mergeCell ref="H118:H120"/>
    <mergeCell ref="I118:I120"/>
    <mergeCell ref="J118:J120"/>
    <mergeCell ref="B118:B120"/>
    <mergeCell ref="A115:A117"/>
    <mergeCell ref="J115:J117"/>
    <mergeCell ref="E94:E96"/>
    <mergeCell ref="F94:F96"/>
    <mergeCell ref="G74:G78"/>
    <mergeCell ref="F74:F78"/>
    <mergeCell ref="E85:E87"/>
    <mergeCell ref="G85:G87"/>
    <mergeCell ref="K106:K108"/>
    <mergeCell ref="B109:B111"/>
    <mergeCell ref="K109:K111"/>
    <mergeCell ref="D109:D111"/>
    <mergeCell ref="E109:E111"/>
    <mergeCell ref="J109:J111"/>
    <mergeCell ref="K85:K87"/>
    <mergeCell ref="K91:K93"/>
    <mergeCell ref="K94:K96"/>
    <mergeCell ref="K97:K99"/>
    <mergeCell ref="J94:J96"/>
    <mergeCell ref="J97:J99"/>
    <mergeCell ref="J88:J90"/>
    <mergeCell ref="H88:H90"/>
    <mergeCell ref="E88:E90"/>
    <mergeCell ref="G82:G84"/>
    <mergeCell ref="H82:H84"/>
    <mergeCell ref="G79:G81"/>
    <mergeCell ref="G91:G93"/>
    <mergeCell ref="G88:G90"/>
    <mergeCell ref="E91:E93"/>
    <mergeCell ref="F91:F93"/>
    <mergeCell ref="E82:E84"/>
    <mergeCell ref="F85:F87"/>
    <mergeCell ref="H91:H93"/>
    <mergeCell ref="C50:C52"/>
    <mergeCell ref="H63:H65"/>
    <mergeCell ref="B50:B52"/>
    <mergeCell ref="B53:B55"/>
    <mergeCell ref="C74:C78"/>
    <mergeCell ref="D71:D73"/>
    <mergeCell ref="D74:D78"/>
    <mergeCell ref="A50:A52"/>
    <mergeCell ref="C79:C81"/>
    <mergeCell ref="A74:A78"/>
    <mergeCell ref="B74:B78"/>
    <mergeCell ref="A71:A73"/>
    <mergeCell ref="B71:B73"/>
    <mergeCell ref="C60:C62"/>
    <mergeCell ref="A79:A81"/>
    <mergeCell ref="B79:B81"/>
    <mergeCell ref="B60:B62"/>
    <mergeCell ref="D56:D59"/>
    <mergeCell ref="A60:A62"/>
    <mergeCell ref="A53:A55"/>
    <mergeCell ref="A66:A68"/>
    <mergeCell ref="C71:C73"/>
    <mergeCell ref="B63:B65"/>
    <mergeCell ref="C63:C65"/>
    <mergeCell ref="D53:D55"/>
    <mergeCell ref="A94:A96"/>
    <mergeCell ref="B66:B70"/>
    <mergeCell ref="C66:C70"/>
    <mergeCell ref="D66:D70"/>
    <mergeCell ref="A82:A84"/>
    <mergeCell ref="A56:A59"/>
    <mergeCell ref="B56:B59"/>
    <mergeCell ref="D79:D81"/>
    <mergeCell ref="D94:D96"/>
    <mergeCell ref="B82:B84"/>
    <mergeCell ref="C82:C84"/>
    <mergeCell ref="C85:C87"/>
    <mergeCell ref="A91:A93"/>
    <mergeCell ref="B91:B93"/>
    <mergeCell ref="D91:D93"/>
    <mergeCell ref="D82:D84"/>
    <mergeCell ref="A85:A87"/>
    <mergeCell ref="A88:A90"/>
    <mergeCell ref="B88:B90"/>
    <mergeCell ref="B85:B87"/>
    <mergeCell ref="D88:D90"/>
    <mergeCell ref="C88:C90"/>
    <mergeCell ref="D85:D87"/>
    <mergeCell ref="C91:C93"/>
    <mergeCell ref="J20:J21"/>
    <mergeCell ref="K20:K21"/>
    <mergeCell ref="F44:F46"/>
    <mergeCell ref="G44:G46"/>
    <mergeCell ref="H44:H46"/>
    <mergeCell ref="G35:G37"/>
    <mergeCell ref="H35:H37"/>
    <mergeCell ref="G38:G40"/>
    <mergeCell ref="H38:H40"/>
    <mergeCell ref="K26:K27"/>
    <mergeCell ref="H41:H43"/>
    <mergeCell ref="I41:I43"/>
    <mergeCell ref="I20:I21"/>
    <mergeCell ref="A29:O29"/>
    <mergeCell ref="H20:H21"/>
    <mergeCell ref="G20:G21"/>
    <mergeCell ref="A20:A21"/>
    <mergeCell ref="B20:B21"/>
    <mergeCell ref="D20:D21"/>
    <mergeCell ref="E20:E21"/>
    <mergeCell ref="F20:F21"/>
    <mergeCell ref="F22:F23"/>
    <mergeCell ref="G22:G23"/>
    <mergeCell ref="A24:A25"/>
    <mergeCell ref="P4:P6"/>
    <mergeCell ref="F5:F6"/>
    <mergeCell ref="G5:G6"/>
    <mergeCell ref="H5:H6"/>
    <mergeCell ref="I5:K5"/>
    <mergeCell ref="L5:L6"/>
    <mergeCell ref="M5:M6"/>
    <mergeCell ref="G14:G15"/>
    <mergeCell ref="H14:H15"/>
    <mergeCell ref="I14:I15"/>
    <mergeCell ref="J14:J15"/>
    <mergeCell ref="K14:K15"/>
    <mergeCell ref="P14:P15"/>
    <mergeCell ref="A8:O8"/>
    <mergeCell ref="A9:O9"/>
    <mergeCell ref="A12:A13"/>
    <mergeCell ref="B12:B13"/>
    <mergeCell ref="D12:D13"/>
    <mergeCell ref="E12:E13"/>
    <mergeCell ref="F12:F13"/>
    <mergeCell ref="G12:G13"/>
    <mergeCell ref="H12:H13"/>
    <mergeCell ref="I12:I13"/>
    <mergeCell ref="A10:O10"/>
    <mergeCell ref="A18:A19"/>
    <mergeCell ref="B18:B19"/>
    <mergeCell ref="D18:D19"/>
    <mergeCell ref="E18:E19"/>
    <mergeCell ref="F18:F19"/>
    <mergeCell ref="H16:H17"/>
    <mergeCell ref="I16:I17"/>
    <mergeCell ref="A16:A17"/>
    <mergeCell ref="B16:B17"/>
    <mergeCell ref="D16:D17"/>
    <mergeCell ref="E16:E17"/>
    <mergeCell ref="F16:F17"/>
    <mergeCell ref="C16:C17"/>
    <mergeCell ref="G16:G17"/>
    <mergeCell ref="K18:K19"/>
    <mergeCell ref="C18:C19"/>
    <mergeCell ref="J16:J17"/>
    <mergeCell ref="K16:K17"/>
    <mergeCell ref="G18:G19"/>
    <mergeCell ref="H18:H19"/>
    <mergeCell ref="I18:I19"/>
    <mergeCell ref="J18:J19"/>
    <mergeCell ref="K12:K13"/>
    <mergeCell ref="C12:C13"/>
    <mergeCell ref="A11:O11"/>
    <mergeCell ref="J12:J13"/>
    <mergeCell ref="A14:A15"/>
    <mergeCell ref="D14:D15"/>
    <mergeCell ref="E14:E15"/>
    <mergeCell ref="F14:F15"/>
    <mergeCell ref="C14:C15"/>
    <mergeCell ref="B14:B15"/>
    <mergeCell ref="M1:O1"/>
    <mergeCell ref="A2:O2"/>
    <mergeCell ref="A3:O3"/>
    <mergeCell ref="A4:A6"/>
    <mergeCell ref="B4:B6"/>
    <mergeCell ref="C4:C6"/>
    <mergeCell ref="D4:D6"/>
    <mergeCell ref="E4:E6"/>
    <mergeCell ref="F4:G4"/>
    <mergeCell ref="H4:K4"/>
    <mergeCell ref="L4:N4"/>
    <mergeCell ref="O4:O6"/>
    <mergeCell ref="N5:N6"/>
    <mergeCell ref="J24:J25"/>
    <mergeCell ref="K24:K25"/>
    <mergeCell ref="H24:H25"/>
    <mergeCell ref="I22:I23"/>
    <mergeCell ref="J22:J23"/>
    <mergeCell ref="K22:K23"/>
    <mergeCell ref="B24:B25"/>
    <mergeCell ref="C24:C25"/>
    <mergeCell ref="D24:D25"/>
    <mergeCell ref="E24:E25"/>
    <mergeCell ref="F24:F25"/>
    <mergeCell ref="G24:G25"/>
    <mergeCell ref="B22:B23"/>
    <mergeCell ref="G32:G34"/>
    <mergeCell ref="H32:H34"/>
    <mergeCell ref="I32:I34"/>
    <mergeCell ref="A22:A23"/>
    <mergeCell ref="D22:D23"/>
    <mergeCell ref="E22:E23"/>
    <mergeCell ref="H22:H23"/>
    <mergeCell ref="I24:I25"/>
    <mergeCell ref="A26:A27"/>
    <mergeCell ref="B26:B27"/>
    <mergeCell ref="C26:C27"/>
    <mergeCell ref="D26:D27"/>
    <mergeCell ref="E26:E27"/>
    <mergeCell ref="F26:F27"/>
    <mergeCell ref="G26:G27"/>
    <mergeCell ref="H26:H27"/>
    <mergeCell ref="A38:A40"/>
    <mergeCell ref="B38:B40"/>
    <mergeCell ref="D38:D40"/>
    <mergeCell ref="E38:E40"/>
    <mergeCell ref="F38:F40"/>
    <mergeCell ref="A35:A37"/>
    <mergeCell ref="B35:B37"/>
    <mergeCell ref="C32:C34"/>
    <mergeCell ref="D32:D34"/>
    <mergeCell ref="E32:E34"/>
    <mergeCell ref="F32:F34"/>
    <mergeCell ref="K71:K73"/>
    <mergeCell ref="G71:G73"/>
    <mergeCell ref="H71:H73"/>
    <mergeCell ref="E71:E73"/>
    <mergeCell ref="F71:F73"/>
    <mergeCell ref="C41:C43"/>
    <mergeCell ref="A41:A43"/>
    <mergeCell ref="B41:B43"/>
    <mergeCell ref="D41:D43"/>
    <mergeCell ref="E41:E43"/>
    <mergeCell ref="F41:F43"/>
    <mergeCell ref="G41:G43"/>
    <mergeCell ref="A44:A46"/>
    <mergeCell ref="B44:B46"/>
    <mergeCell ref="D44:D46"/>
    <mergeCell ref="E44:E46"/>
    <mergeCell ref="C44:C46"/>
    <mergeCell ref="H47:H49"/>
    <mergeCell ref="I47:I49"/>
    <mergeCell ref="J47:J49"/>
    <mergeCell ref="J56:J59"/>
    <mergeCell ref="H50:H52"/>
    <mergeCell ref="A63:A65"/>
    <mergeCell ref="K41:K43"/>
    <mergeCell ref="I63:I65"/>
    <mergeCell ref="D63:D65"/>
    <mergeCell ref="E63:E65"/>
    <mergeCell ref="D112:D114"/>
    <mergeCell ref="I112:I114"/>
    <mergeCell ref="D106:D108"/>
    <mergeCell ref="E106:E108"/>
    <mergeCell ref="F106:F108"/>
    <mergeCell ref="G106:G108"/>
    <mergeCell ref="H106:H108"/>
    <mergeCell ref="I106:I108"/>
    <mergeCell ref="F109:F111"/>
    <mergeCell ref="G109:G111"/>
    <mergeCell ref="F88:F90"/>
    <mergeCell ref="F79:F81"/>
    <mergeCell ref="I74:I78"/>
    <mergeCell ref="F82:F84"/>
    <mergeCell ref="H112:H114"/>
    <mergeCell ref="H74:H78"/>
    <mergeCell ref="G100:G102"/>
    <mergeCell ref="H100:H102"/>
    <mergeCell ref="E100:E102"/>
    <mergeCell ref="F100:F102"/>
    <mergeCell ref="E79:E81"/>
    <mergeCell ref="K169:L169"/>
    <mergeCell ref="K170:L170"/>
    <mergeCell ref="F115:F117"/>
    <mergeCell ref="J121:J125"/>
    <mergeCell ref="K121:K125"/>
    <mergeCell ref="E126:E128"/>
    <mergeCell ref="P22:P23"/>
    <mergeCell ref="F135:F136"/>
    <mergeCell ref="J132:J134"/>
    <mergeCell ref="E66:E70"/>
    <mergeCell ref="F66:F70"/>
    <mergeCell ref="G66:G70"/>
    <mergeCell ref="J135:J136"/>
    <mergeCell ref="E135:E136"/>
    <mergeCell ref="H66:H70"/>
    <mergeCell ref="I66:I70"/>
    <mergeCell ref="J66:J70"/>
    <mergeCell ref="J74:J78"/>
    <mergeCell ref="K74:K78"/>
    <mergeCell ref="J63:J65"/>
    <mergeCell ref="K63:K65"/>
    <mergeCell ref="E74:E78"/>
    <mergeCell ref="F63:F65"/>
    <mergeCell ref="G63:G65"/>
    <mergeCell ref="P16:P17"/>
    <mergeCell ref="P12:P13"/>
    <mergeCell ref="I71:I73"/>
    <mergeCell ref="J71:J73"/>
    <mergeCell ref="J85:J87"/>
    <mergeCell ref="J100:J102"/>
    <mergeCell ref="J106:J108"/>
    <mergeCell ref="H109:H111"/>
    <mergeCell ref="J112:J114"/>
    <mergeCell ref="I103:I105"/>
    <mergeCell ref="J91:J93"/>
    <mergeCell ref="K66:K70"/>
    <mergeCell ref="I91:I93"/>
    <mergeCell ref="J32:J34"/>
    <mergeCell ref="K32:K34"/>
    <mergeCell ref="I38:I40"/>
    <mergeCell ref="J38:J40"/>
    <mergeCell ref="K38:K40"/>
    <mergeCell ref="I50:I52"/>
    <mergeCell ref="J50:J52"/>
    <mergeCell ref="K44:K46"/>
    <mergeCell ref="J41:J43"/>
    <mergeCell ref="I44:I46"/>
    <mergeCell ref="J44:J46"/>
    <mergeCell ref="K171:L171"/>
    <mergeCell ref="K168:L168"/>
    <mergeCell ref="A121:A125"/>
    <mergeCell ref="B121:B125"/>
    <mergeCell ref="C121:C125"/>
    <mergeCell ref="D121:D125"/>
    <mergeCell ref="E121:E125"/>
    <mergeCell ref="F121:F125"/>
    <mergeCell ref="G121:G125"/>
    <mergeCell ref="H121:H125"/>
    <mergeCell ref="I121:I125"/>
    <mergeCell ref="A135:A136"/>
    <mergeCell ref="B135:B136"/>
    <mergeCell ref="D135:D136"/>
    <mergeCell ref="J167:J168"/>
    <mergeCell ref="D132:D134"/>
    <mergeCell ref="E132:E134"/>
    <mergeCell ref="G132:G134"/>
    <mergeCell ref="J169:J170"/>
    <mergeCell ref="K167:L167"/>
    <mergeCell ref="C126:C128"/>
    <mergeCell ref="C132:C134"/>
    <mergeCell ref="F132:F134"/>
    <mergeCell ref="I129:I131"/>
  </mergeCells>
  <phoneticPr fontId="7" type="noConversion"/>
  <pageMargins left="0.70866141732283472" right="0.70866141732283472" top="0.74803149606299213" bottom="0.74803149606299213"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veiksmų planas</vt:lpstr>
      <vt:lpstr>'veiksmų planas'!_Hlk84884998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Teodoras Tamošiūnas</cp:lastModifiedBy>
  <cp:lastPrinted>2024-07-29T12:47:42Z</cp:lastPrinted>
  <dcterms:created xsi:type="dcterms:W3CDTF">2022-11-14T04:57:06Z</dcterms:created>
  <dcterms:modified xsi:type="dcterms:W3CDTF">2026-03-10T06:44:05Z</dcterms:modified>
</cp:coreProperties>
</file>