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Valerijus\Desktop\ITVP ataskaitos\"/>
    </mc:Choice>
  </mc:AlternateContent>
  <xr:revisionPtr revIDLastSave="0" documentId="8_{5F210F57-8737-4842-A708-74141AEFE498}" xr6:coauthVersionLast="47" xr6:coauthVersionMax="47" xr10:uidLastSave="{00000000-0000-0000-0000-000000000000}"/>
  <bookViews>
    <workbookView xWindow="-120" yWindow="-120" windowWidth="29040" windowHeight="15720" xr2:uid="{00000000-000D-0000-FFFF-FFFF00000000}"/>
  </bookViews>
  <sheets>
    <sheet name="Lapas1" sheetId="1" r:id="rId1"/>
  </sheets>
  <definedNames>
    <definedName name="_xlnm.Print_Titles" localSheetId="0">Lapas1!$37:$38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 l="1"/>
  <c r="G40" i="1"/>
  <c r="M47" i="1"/>
  <c r="M46" i="1" l="1"/>
  <c r="P45" i="1"/>
  <c r="P44" i="1"/>
  <c r="O44" i="1" s="1"/>
  <c r="P43" i="1"/>
  <c r="E41" i="1"/>
  <c r="E40" i="1"/>
  <c r="L51" i="1"/>
  <c r="L52" i="1"/>
  <c r="N53" i="1"/>
  <c r="P53" i="1" l="1"/>
  <c r="G50" i="1"/>
  <c r="M43" i="1" l="1"/>
  <c r="L43" i="1" l="1"/>
  <c r="M53" i="1"/>
  <c r="O45" i="1"/>
  <c r="O43" i="1" l="1"/>
  <c r="O52" i="1" l="1"/>
  <c r="O51" i="1"/>
  <c r="O49" i="1"/>
  <c r="L49" i="1"/>
  <c r="L47" i="1"/>
  <c r="Q47" i="1" s="1"/>
  <c r="Q53" i="1" s="1"/>
  <c r="O46" i="1"/>
  <c r="L45" i="1"/>
  <c r="L44" i="1"/>
  <c r="O47" i="1" l="1"/>
  <c r="O53" i="1" s="1"/>
  <c r="L46" i="1"/>
  <c r="L53" i="1" s="1"/>
</calcChain>
</file>

<file path=xl/sharedStrings.xml><?xml version="1.0" encoding="utf-8"?>
<sst xmlns="http://schemas.openxmlformats.org/spreadsheetml/2006/main" count="136" uniqueCount="106">
  <si>
    <t>Nr.</t>
  </si>
  <si>
    <t>Kodas</t>
  </si>
  <si>
    <t>Pavadinimas, mato vnt.</t>
  </si>
  <si>
    <t>Pasiekta  reikšmė</t>
  </si>
  <si>
    <t xml:space="preserve">Iš viso </t>
  </si>
  <si>
    <t>1.1.</t>
  </si>
  <si>
    <t>...</t>
  </si>
  <si>
    <t>Stiprybės</t>
  </si>
  <si>
    <t>1.</t>
  </si>
  <si>
    <t>Silpnybės</t>
  </si>
  <si>
    <t>Galimybės</t>
  </si>
  <si>
    <t>Grėsmės</t>
  </si>
  <si>
    <t>(įrašoma programos parengimo data, registracijos numeris)</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</si>
  <si>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</si>
  <si>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</si>
  <si>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</si>
  <si>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</si>
  <si>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</si>
  <si>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</si>
  <si>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</si>
  <si>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2.</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</si>
  <si>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</si>
  <si>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</si>
  <si>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</si>
  <si>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</si>
  <si>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</si>
  <si>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</si>
  <si>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</si>
  <si>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</si>
  <si>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</si>
  <si>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</si>
  <si>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</si>
  <si>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</si>
  <si>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</si>
  <si>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</si>
  <si>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</si>
  <si>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</si>
  <si>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</si>
  <si>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</si>
  <si>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</si>
  <si>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</si>
  <si>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</si>
  <si>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 xml:space="preserve">ŠIAULIŲ REGIONO INTEGRUOTOS TERITORIJŲ VYSTYMO PROGRAMOS </t>
  </si>
  <si>
    <t>Pakruojo m. Vienybės aikštės, prieigų prie jos sutvarkymas ir pritaikymas bendruomeniniams ir verslo poreikiams</t>
  </si>
  <si>
    <t>2017 m.</t>
  </si>
  <si>
    <t>2019 m.</t>
  </si>
  <si>
    <t>Įgyvendintas</t>
  </si>
  <si>
    <t>Pakruojo m. Laisvės aikštės sutvarkymas ir pritaikymas bendruomeniniams ir verslo poreikiams</t>
  </si>
  <si>
    <t>1.1.2v.</t>
  </si>
  <si>
    <t>1.1.3v.</t>
  </si>
  <si>
    <t>2020 m.</t>
  </si>
  <si>
    <t>07.1.1-CPVA-R-905-61-0003</t>
  </si>
  <si>
    <t>Pakruojo m. turgavietės sutvarkymas ir pritaikymas verslo poreikiams</t>
  </si>
  <si>
    <t xml:space="preserve">1.1.4v. </t>
  </si>
  <si>
    <t>Pakruojo m. Kruojos upės pakrančių ir miesto parko sutvarkymas</t>
  </si>
  <si>
    <t xml:space="preserve">1.1.10v. </t>
  </si>
  <si>
    <t>1.1.11v.</t>
  </si>
  <si>
    <t>Įgyvendinamas</t>
  </si>
  <si>
    <t>1.2.</t>
  </si>
  <si>
    <t>Uždavinys: Pritaikyti viešąsias erdves verslo poreikiams ir investicijų pritraukimui</t>
  </si>
  <si>
    <t>Tikslas: Padidinti Šiaulių regiono tikslinių teritorijų gyventojų užimtumą, gerinant patrauklumą gyvenimui, darbui ir investicijoms</t>
  </si>
  <si>
    <t>Uždavinys: Padidinti ūkinės veiklos įvairovę, gerinant gyvenamąją aplinką, skatinant naujų įmonių steigimą ir darbo vietų kūrimą</t>
  </si>
  <si>
    <t>1.2.3v.</t>
  </si>
  <si>
    <t>Pakruojo gaisrinės pastato (unikalus kodas 30734) tvarkyba ir pritaikymas viešosioms ir kultūros reikmėms</t>
  </si>
  <si>
    <t>Uždavinys: Pagerinti darbo vietų pasiekiamumą ir kompleksiškai spręsti eismo saugumo problemas</t>
  </si>
  <si>
    <t>1.3.</t>
  </si>
  <si>
    <t>Pakruojo miesto Kęstučio g. modernizavimas</t>
  </si>
  <si>
    <t>1.3.4v.</t>
  </si>
  <si>
    <t>Pakruojo miesto J. Basanavičiaus gatvės modernizavimas</t>
  </si>
  <si>
    <t xml:space="preserve">1.3.11v. </t>
  </si>
  <si>
    <t>05.4.1-CPVA-R-302-61-0004</t>
  </si>
  <si>
    <t xml:space="preserve">Iš viso: </t>
  </si>
  <si>
    <t>2018 m.</t>
  </si>
  <si>
    <t>06.2.1-TID-R-511-61-0013</t>
  </si>
  <si>
    <t>Rezultato vertinimo kriterijus: Sutvarkyti, įrengti ir pritaikyti lankymui gamtos ir kultūros paveldo objektai ir teritorijos, skaičius</t>
  </si>
  <si>
    <t>07.1.1-CPVA-R-905-61-0007</t>
  </si>
  <si>
    <t>07.1.1-CPVA-R-905-61-0011</t>
  </si>
  <si>
    <t>07.1.1-CPVA-R-905-61-0013</t>
  </si>
  <si>
    <t>06.2.1-TID-R-511-61-0003</t>
  </si>
  <si>
    <t>Iš viso programos veiksmų planui:</t>
  </si>
  <si>
    <t>1 lentelė nepildyta, nes identifikuotos silpnybės (problemos), stiprybės, galimybės ar grėsmės nesikeitė, neatsirado naujų, programoje neįvertintų teritorijos vystymui svarbių veiksnių.</t>
  </si>
  <si>
    <t>2022 m.</t>
  </si>
  <si>
    <t>Produkto vertinimo kriterijus: Sutvarkyti, įrengti ir pritaikyti lankymui gamtos ir kultūros paveldo objektai ir teritorijos, skaičius</t>
  </si>
  <si>
    <t>Rezultato vertinimo kriterijus: Bendras rekonstruotų arba atnaujintų kelių ilgis, km</t>
  </si>
  <si>
    <t>Produkto vertinimo kriterijus: Bendras rekonstruotų arba atnaujintų kelių ilgis, km</t>
  </si>
  <si>
    <r>
      <t>Produkto vertinimo kriterijus: Pastatyti arba atnaujinti viešieji arba komerciniai pastatai, m</t>
    </r>
    <r>
      <rPr>
        <vertAlign val="superscript"/>
        <sz val="9"/>
        <rFont val="Times New Roman"/>
        <family val="1"/>
        <charset val="186"/>
      </rPr>
      <t>2</t>
    </r>
  </si>
  <si>
    <r>
      <t>Produkto vertinimo kriterijus: Sukurtos arba atnaujintos atviros erdvės miestų vietovėse, m</t>
    </r>
    <r>
      <rPr>
        <vertAlign val="superscript"/>
        <sz val="9"/>
        <rFont val="Times New Roman"/>
        <family val="1"/>
        <charset val="186"/>
      </rPr>
      <t>2</t>
    </r>
  </si>
  <si>
    <r>
      <t>Pastatyti arba atnaujinti viešieji arba komerciniai pastatai miestų vietovėse, m</t>
    </r>
    <r>
      <rPr>
        <vertAlign val="superscript"/>
        <sz val="9"/>
        <rFont val="Times New Roman"/>
        <family val="1"/>
        <charset val="186"/>
      </rPr>
      <t>2</t>
    </r>
  </si>
  <si>
    <r>
      <t>Rezultato vertinimo kriterijus: Sukurtos arba atnaujintos atviros erdvės miestų vietovėse, m</t>
    </r>
    <r>
      <rPr>
        <vertAlign val="superscript"/>
        <sz val="9"/>
        <rFont val="Times New Roman"/>
        <family val="1"/>
        <charset val="186"/>
      </rPr>
      <t>2</t>
    </r>
    <r>
      <rPr>
        <sz val="9"/>
        <rFont val="Times New Roman"/>
        <family val="1"/>
      </rPr>
      <t xml:space="preserve"> </t>
    </r>
  </si>
  <si>
    <t>2015 m. rugsėjo 10 d. Nr. 1V-715</t>
  </si>
  <si>
    <t>Projektas sėkmingai įgyvendintas. Stebėsenos rodiklis „Sukurtos ir atnaujintos atviros erdvės miestų vietovėse (kv. m.)“, 7928 kv. m, pasiektas.</t>
  </si>
  <si>
    <t>Priemonė</t>
  </si>
  <si>
    <t>Projektas sėkmingai įgyvendintas. Stebėsenos rodiklis „Sukurtos ir atnaujintos atviros erdvės miestų vietovėse (kv. m.)“, 1348 kv. m, pasiektas.</t>
  </si>
  <si>
    <t>Projektas sėkmingai įgyvendintas. Stebėsenos rodiklis „Bendras rekonstruotų arba atnaujintų kelių ilgis, km“ 0,33 km pasiektas.</t>
  </si>
  <si>
    <t>Projektas sėkmingai įgyvendintas. Stebėsenos rodiklis „Bendras rekonstruotų arba atnaujintų kelių ilgis, km“ 0,32 km pasiektas.</t>
  </si>
  <si>
    <t>Projektas sėkmingai įgyvendintas. Pasiekta stebėsenos rodiklio „Sukurtos ir atnaujintos atviros erdvės miestų vietovėse (kv. m.)“ reikšmė - 3119,73 kv. m.</t>
  </si>
  <si>
    <t>07.1.1-CPVA-R-905-61-0002</t>
  </si>
  <si>
    <t>1-E-1</t>
  </si>
  <si>
    <t>Efekto vertinimo kriterijus: Užimtųjų ir darbingo amžiaus gyventojų santykis Šiaulių regiono savivaldybėse, kuriose yra tikslinių teritorijų, proc.</t>
  </si>
  <si>
    <t xml:space="preserve"> ĮGYVENDINIMO ATASKAITA UŽ 2023 M.</t>
  </si>
  <si>
    <t>2023 m.</t>
  </si>
  <si>
    <t>Projekto veiklos baigtos 2023 m., 2023-11-28 pateiktas galutinis mokėjimo prašymas, kuris šios ataskaitos rengimo metu dar yra vertinamas. Deklaruota stebėsenos rodiklio „Pastatyti arba atnaujinti viešieji arba komerciniai pastatai (kv. m)“ reikšmė - 341,77 kv. m.</t>
  </si>
  <si>
    <t>Buvusios Pakruojo m. spaustuvės pastato konversija</t>
  </si>
  <si>
    <t>Projekto veiklos baigtos 2023 m., 2023-11-30 pateiktas galutinis mokėjimo prašymas, kuris šios ataskaitos rengimo metu dar yra vertinamas. Deklaruota stebėsenos rodiklio „Sukurtos arba atnaujintos atviros erdvės miestų vietovėse (kv. m)“ reikšmė - 43300 kv. m.</t>
  </si>
  <si>
    <t>2021 m. gruodžio 6 d. pasirašyta deklaracija apie statinio statybos užbaigimą Nr. SDR-21, 2021 m. gruodžio 14 d. pasirašyta deklaracija apie statinio statybos užbaigimą Nr. SDR-22. 2023 m. skirtas papildomas finansavimas interaktyvios ekspozicijos įrengimo paslaugoms įsigyti, pasirašytas finansavimo sutarties keitimas. 2023 m. gruodžio mėn. įrengta interaktyvi ekpozicija. Pasiekta stebėsenos rodiklio „Sutvarkyti, įrengti ir pritaikyti lankymui gamtos ir kultūros paveldo objektai ir teritorijos“ reikšmė - 1 vnt. 2024 m. sausio mėn. numatyta pateikti galutinį mokėjimo prašymą.</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</si>
  <si>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rFont val="Times New Roman"/>
        <family val="1"/>
        <charset val="186"/>
      </rPr>
      <t>,</t>
    </r>
    <r>
      <rPr>
        <i/>
        <sz val="9"/>
        <rFont val="Times New Roman"/>
        <family val="1"/>
      </rPr>
      <t>tikslinės teritorijos vystymui svarbių veiksnių).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</si>
</sst>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4" x14ac:knownFonts="1">
    <font>
      <sz val="11"/>
      <color theme="1"/>
      <name val="Calibri"/>
      <family val="2"/>
      <charset val="186"/>
      <scheme val="minor"/>
    </font>
    <font>
      <sz val="11"/>
      <name val="Calibri"/>
      <family val="2"/>
      <charset val="186"/>
      <scheme val="minor"/>
    </font>
    <font>
      <sz val="12"/>
      <name val="Times New Roman"/>
      <family val="1"/>
      <charset val="186"/>
    </font>
    <font>
      <b/>
      <sz val="12"/>
      <name val="Times New Roman"/>
      <family val="1"/>
      <charset val="186"/>
    </font>
    <font>
      <sz val="10"/>
      <name val="Arial"/>
      <family val="2"/>
      <charset val="186"/>
    </font>
    <font>
      <i/>
      <sz val="9"/>
      <name val="Times New Roman"/>
      <family val="1"/>
    </font>
    <font>
      <b/>
      <sz val="9"/>
      <name val="Times New Roman"/>
      <family val="1"/>
    </font>
    <font>
      <sz val="9"/>
      <name val="Times New Roman"/>
      <family val="1"/>
    </font>
    <font>
      <b/>
      <sz val="9"/>
      <name val="Times New Roman"/>
      <family val="1"/>
      <charset val="186"/>
    </font>
    <font>
      <sz val="9"/>
      <name val="Times New Roman"/>
      <family val="1"/>
      <charset val="186"/>
    </font>
    <font>
      <vertAlign val="superscript"/>
      <sz val="9"/>
      <name val="Times New Roman"/>
      <family val="1"/>
      <charset val="186"/>
    </font>
    <font>
      <sz val="11"/>
      <color theme="1"/>
      <name val="Calibri"/>
      <family val="2"/>
      <charset val="186"/>
      <scheme val="minor"/>
    </font>
    <font>
      <sz val="12"/>
      <name val="Times New Roman"/>
      <family val="1"/>
    </font>
    <font>
      <i/>
      <sz val="9"/>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4" fillId="0" borderId="0"/>
    <xf numFmtId="164" fontId="11" fillId="0" borderId="0" applyFont="0" applyFill="0" applyBorder="0" applyAlignment="0" applyProtection="0"/>
  </cellStyleXfs>
  <cellXfs count="111">
    <xf numFmtId="0" fontId="0" fillId="0" borderId="0" xfId="0"/>
    <xf numFmtId="0" fontId="1" fillId="0" borderId="0" xfId="0" applyFont="1"/>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5" fillId="3" borderId="2" xfId="0" applyFont="1" applyFill="1" applyBorder="1" applyAlignment="1">
      <alignment vertical="center" wrapText="1"/>
    </xf>
    <xf numFmtId="0" fontId="6" fillId="0" borderId="1" xfId="1"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Border="1" applyAlignment="1">
      <alignment horizontal="left" vertical="top" wrapText="1"/>
    </xf>
    <xf numFmtId="0" fontId="1" fillId="0" borderId="0" xfId="0" applyFont="1" applyAlignment="1">
      <alignment wrapText="1"/>
    </xf>
    <xf numFmtId="0" fontId="8" fillId="0" borderId="1" xfId="1" applyFont="1" applyBorder="1" applyAlignment="1">
      <alignment horizontal="center" vertical="center" wrapText="1"/>
    </xf>
    <xf numFmtId="0" fontId="7"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4" fontId="7" fillId="0" borderId="2" xfId="0" applyNumberFormat="1" applyFont="1" applyBorder="1" applyAlignment="1">
      <alignment horizontal="center" vertical="center" wrapText="1"/>
    </xf>
    <xf numFmtId="0" fontId="9" fillId="3" borderId="2" xfId="0" applyFont="1" applyFill="1" applyBorder="1" applyAlignment="1">
      <alignment horizontal="left" vertical="top" wrapText="1"/>
    </xf>
    <xf numFmtId="0" fontId="6" fillId="0" borderId="1" xfId="0" applyFont="1" applyBorder="1" applyAlignment="1">
      <alignment vertical="center" wrapText="1"/>
    </xf>
    <xf numFmtId="0" fontId="7" fillId="0" borderId="1" xfId="0" applyFont="1" applyBorder="1" applyAlignment="1">
      <alignment vertical="center" wrapText="1"/>
    </xf>
    <xf numFmtId="4" fontId="7" fillId="0" borderId="1"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0" fontId="8" fillId="3" borderId="0" xfId="1" applyFont="1" applyFill="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top" wrapText="1"/>
    </xf>
    <xf numFmtId="0" fontId="7" fillId="3" borderId="2" xfId="0" applyFont="1" applyFill="1" applyBorder="1" applyAlignment="1">
      <alignment vertical="center" wrapText="1"/>
    </xf>
    <xf numFmtId="0" fontId="6" fillId="3" borderId="2" xfId="0" applyFont="1" applyFill="1" applyBorder="1" applyAlignment="1">
      <alignment vertical="center" wrapText="1"/>
    </xf>
    <xf numFmtId="0" fontId="7" fillId="3" borderId="2" xfId="0" applyFont="1" applyFill="1" applyBorder="1" applyAlignment="1">
      <alignment vertical="top" wrapText="1"/>
    </xf>
    <xf numFmtId="4"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8" fillId="3" borderId="15" xfId="0" applyFont="1" applyFill="1" applyBorder="1" applyAlignment="1">
      <alignment horizontal="left" vertical="center" wrapText="1"/>
    </xf>
    <xf numFmtId="4" fontId="7" fillId="4" borderId="2"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0" fontId="2" fillId="0" borderId="0" xfId="0" applyFont="1" applyAlignment="1">
      <alignment horizontal="center" vertical="center"/>
    </xf>
    <xf numFmtId="0" fontId="6"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3" borderId="1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1" applyFont="1" applyFill="1" applyAlignment="1">
      <alignment horizontal="center" vertical="center" wrapText="1"/>
    </xf>
    <xf numFmtId="164" fontId="8" fillId="3" borderId="2" xfId="2" applyFont="1" applyFill="1" applyBorder="1" applyAlignment="1">
      <alignment horizontal="right" vertical="center" wrapText="1"/>
    </xf>
    <xf numFmtId="0" fontId="8" fillId="3" borderId="2" xfId="0" applyFont="1" applyFill="1" applyBorder="1" applyAlignment="1">
      <alignment vertical="center" wrapText="1"/>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2" fillId="0" borderId="0" xfId="0" applyFont="1"/>
    <xf numFmtId="0" fontId="12" fillId="0" borderId="0" xfId="0" applyFont="1" applyAlignment="1">
      <alignment horizontal="left" wrapText="1"/>
    </xf>
    <xf numFmtId="0" fontId="3" fillId="0" borderId="0" xfId="0" applyFont="1"/>
    <xf numFmtId="0" fontId="5" fillId="0" borderId="0" xfId="0" applyFont="1" applyAlignment="1">
      <alignment horizontal="left" wrapText="1"/>
    </xf>
    <xf numFmtId="0" fontId="6" fillId="0" borderId="0" xfId="0" applyFont="1" applyAlignment="1">
      <alignment horizontal="left" wrapText="1"/>
    </xf>
    <xf numFmtId="0" fontId="6" fillId="0" borderId="11" xfId="0" applyFont="1" applyBorder="1" applyAlignment="1">
      <alignment horizontal="center" vertical="center" wrapText="1"/>
    </xf>
    <xf numFmtId="0" fontId="8" fillId="3"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4" fontId="1" fillId="0" borderId="0" xfId="0" applyNumberFormat="1" applyFont="1"/>
    <xf numFmtId="0" fontId="7" fillId="0" borderId="1" xfId="0" applyFont="1" applyBorder="1" applyAlignment="1">
      <alignment horizontal="center" vertical="center" wrapText="1"/>
    </xf>
    <xf numFmtId="0" fontId="7" fillId="3" borderId="0" xfId="0" applyFont="1" applyFill="1" applyAlignment="1">
      <alignment vertical="top" wrapText="1"/>
    </xf>
    <xf numFmtId="0" fontId="5" fillId="0" borderId="0" xfId="0" applyFont="1" applyAlignment="1">
      <alignment horizontal="left" vertical="top"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12" fillId="0" borderId="11" xfId="0" applyFont="1" applyBorder="1" applyAlignment="1">
      <alignment horizontal="left"/>
    </xf>
    <xf numFmtId="0" fontId="12" fillId="0" borderId="0" xfId="0" applyFont="1" applyAlignment="1">
      <alignment horizontal="left"/>
    </xf>
    <xf numFmtId="0" fontId="12" fillId="0" borderId="12" xfId="0" applyFont="1" applyBorder="1" applyAlignment="1">
      <alignment horizontal="left"/>
    </xf>
    <xf numFmtId="0" fontId="8" fillId="0" borderId="16" xfId="0" applyFont="1" applyBorder="1" applyAlignment="1">
      <alignment horizontal="right" vertical="center" wrapText="1"/>
    </xf>
    <xf numFmtId="0" fontId="8" fillId="0" borderId="17" xfId="0" applyFont="1" applyBorder="1" applyAlignment="1">
      <alignment horizontal="right" vertical="center" wrapText="1"/>
    </xf>
    <xf numFmtId="0" fontId="6" fillId="0" borderId="3" xfId="1" applyFont="1" applyBorder="1" applyAlignment="1">
      <alignment horizontal="center" vertical="center" wrapText="1"/>
    </xf>
    <xf numFmtId="0" fontId="7"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wrapText="1"/>
    </xf>
    <xf numFmtId="0" fontId="3" fillId="3" borderId="6" xfId="0" applyFont="1" applyFill="1" applyBorder="1" applyAlignment="1">
      <alignment horizontal="center"/>
    </xf>
    <xf numFmtId="0" fontId="5" fillId="0" borderId="0" xfId="0" applyFont="1" applyAlignment="1">
      <alignment horizontal="left" wrapText="1"/>
    </xf>
    <xf numFmtId="0" fontId="6" fillId="0" borderId="0" xfId="0" applyFont="1" applyAlignment="1">
      <alignment horizontal="left"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12" fillId="0" borderId="3" xfId="0" applyFont="1" applyBorder="1" applyAlignment="1">
      <alignment horizontal="left"/>
    </xf>
    <xf numFmtId="0" fontId="12" fillId="0" borderId="4" xfId="0" applyFont="1" applyBorder="1" applyAlignment="1">
      <alignment horizontal="left"/>
    </xf>
    <xf numFmtId="0" fontId="12" fillId="0" borderId="8" xfId="0" applyFont="1" applyBorder="1" applyAlignment="1">
      <alignment horizontal="left"/>
    </xf>
    <xf numFmtId="0" fontId="12" fillId="0" borderId="9" xfId="0" applyFont="1" applyBorder="1"/>
    <xf numFmtId="0" fontId="12" fillId="0" borderId="7" xfId="0" applyFont="1" applyBorder="1"/>
    <xf numFmtId="0" fontId="12" fillId="0" borderId="10" xfId="0" applyFont="1" applyBorder="1"/>
    <xf numFmtId="0" fontId="12" fillId="0" borderId="11" xfId="0" applyFont="1" applyBorder="1"/>
    <xf numFmtId="0" fontId="12" fillId="0" borderId="0" xfId="0" applyFont="1"/>
    <xf numFmtId="0" fontId="12" fillId="0" borderId="12" xfId="0" applyFont="1" applyBorder="1"/>
    <xf numFmtId="0" fontId="3" fillId="0" borderId="13" xfId="0" applyFont="1" applyBorder="1" applyAlignment="1">
      <alignment horizontal="center"/>
    </xf>
    <xf numFmtId="0" fontId="3" fillId="0" borderId="6"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xf>
    <xf numFmtId="0" fontId="6" fillId="3" borderId="0" xfId="1" applyFont="1" applyFill="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left" wrapText="1"/>
    </xf>
  </cellXfs>
  <cellStyles count="3">
    <cellStyle name="Įprastas" xfId="0" builtinId="0"/>
    <cellStyle name="Įprastas 2" xfId="1" xr:uid="{00000000-0005-0000-0000-000001000000}"/>
    <cellStyle name="Kablelis"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36</xdr:row>
      <xdr:rowOff>28575</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1925" y="80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3"/>
  <sheetViews>
    <sheetView tabSelected="1" topLeftCell="A43" zoomScaleNormal="100" workbookViewId="0">
      <selection activeCell="F38" sqref="F38"/>
    </sheetView>
  </sheetViews>
  <sheetFormatPr defaultRowHeight="15" x14ac:dyDescent="0.25"/>
  <cols>
    <col min="1" max="1" width="6.5703125" style="1" customWidth="1"/>
    <col min="2" max="2" width="15.5703125" style="1" customWidth="1"/>
    <col min="3" max="3" width="9.140625" style="1"/>
    <col min="4" max="4" width="16.140625" style="1" customWidth="1"/>
    <col min="5" max="5" width="10.7109375" style="1" customWidth="1"/>
    <col min="6" max="6" width="12" style="1" customWidth="1"/>
    <col min="7" max="7" width="9.140625" style="1"/>
    <col min="8" max="8" width="9.85546875" style="1" customWidth="1"/>
    <col min="9" max="9" width="9.7109375" style="1" customWidth="1"/>
    <col min="10" max="10" width="11.42578125" style="1" customWidth="1"/>
    <col min="11" max="11" width="10.7109375" style="1" customWidth="1"/>
    <col min="12" max="12" width="10.85546875" style="1" customWidth="1"/>
    <col min="13" max="13" width="13" style="1" customWidth="1"/>
    <col min="14" max="15" width="11.28515625" style="1" customWidth="1"/>
    <col min="16" max="16" width="11.140625" style="1" customWidth="1"/>
    <col min="17" max="17" width="11.28515625" style="1" customWidth="1"/>
    <col min="18" max="18" width="49.5703125" style="1" customWidth="1"/>
    <col min="19" max="16384" width="9.140625" style="1"/>
  </cols>
  <sheetData>
    <row r="1" spans="1:18" ht="31.5" x14ac:dyDescent="0.25">
      <c r="D1" s="2"/>
      <c r="E1" s="2"/>
      <c r="F1" s="2"/>
      <c r="G1" s="2"/>
      <c r="H1" s="2"/>
      <c r="I1" s="2"/>
      <c r="J1" s="2"/>
      <c r="K1" s="2"/>
      <c r="L1" s="2"/>
      <c r="M1" s="2"/>
      <c r="N1" s="2"/>
      <c r="P1" s="45"/>
      <c r="R1" s="46" t="s">
        <v>37</v>
      </c>
    </row>
    <row r="2" spans="1:18" ht="15.75" x14ac:dyDescent="0.25">
      <c r="D2" s="3"/>
      <c r="E2" s="3"/>
      <c r="F2" s="3"/>
      <c r="G2" s="3"/>
      <c r="H2" s="3"/>
      <c r="I2" s="3"/>
      <c r="J2" s="3"/>
      <c r="K2" s="3"/>
      <c r="L2" s="3"/>
      <c r="M2" s="3"/>
      <c r="N2" s="3"/>
      <c r="P2" s="45"/>
    </row>
    <row r="3" spans="1:18" ht="15.75" customHeight="1" x14ac:dyDescent="0.25">
      <c r="A3" s="11"/>
      <c r="B3" s="11"/>
      <c r="C3" s="11"/>
      <c r="D3" s="11"/>
      <c r="E3" s="11"/>
      <c r="F3" s="82" t="s">
        <v>42</v>
      </c>
      <c r="G3" s="82"/>
      <c r="H3" s="82"/>
      <c r="I3" s="82"/>
      <c r="J3" s="82"/>
      <c r="K3" s="82"/>
      <c r="L3" s="82"/>
      <c r="M3" s="82"/>
      <c r="N3" s="82"/>
      <c r="O3" s="82"/>
      <c r="P3" s="82"/>
      <c r="Q3" s="11"/>
      <c r="R3" s="11"/>
    </row>
    <row r="4" spans="1:18" ht="15.75" x14ac:dyDescent="0.25">
      <c r="A4" s="104" t="s">
        <v>99</v>
      </c>
      <c r="B4" s="104"/>
      <c r="C4" s="104"/>
      <c r="D4" s="104"/>
      <c r="E4" s="104"/>
      <c r="F4" s="104"/>
      <c r="G4" s="104"/>
      <c r="H4" s="104"/>
      <c r="I4" s="104"/>
      <c r="J4" s="104"/>
      <c r="K4" s="104"/>
      <c r="L4" s="104"/>
      <c r="M4" s="104"/>
      <c r="N4" s="104"/>
      <c r="O4" s="104"/>
      <c r="P4" s="104"/>
      <c r="Q4" s="104"/>
      <c r="R4" s="104"/>
    </row>
    <row r="5" spans="1:18" ht="15.75" x14ac:dyDescent="0.25">
      <c r="A5" s="47"/>
      <c r="B5" s="47"/>
      <c r="C5" s="47"/>
      <c r="D5" s="47"/>
      <c r="E5" s="47"/>
      <c r="F5" s="47"/>
      <c r="G5" s="47"/>
      <c r="H5" s="47"/>
      <c r="I5" s="47"/>
      <c r="J5" s="83" t="s">
        <v>89</v>
      </c>
      <c r="K5" s="83"/>
      <c r="L5" s="83"/>
      <c r="M5" s="83"/>
      <c r="N5" s="47"/>
      <c r="O5" s="47"/>
      <c r="P5" s="47"/>
      <c r="Q5" s="47"/>
      <c r="R5" s="47"/>
    </row>
    <row r="6" spans="1:18" ht="15.75" customHeight="1" x14ac:dyDescent="0.25">
      <c r="A6" s="103" t="s">
        <v>12</v>
      </c>
      <c r="B6" s="103"/>
      <c r="C6" s="103"/>
      <c r="D6" s="103"/>
      <c r="E6" s="103"/>
      <c r="F6" s="103"/>
      <c r="G6" s="103"/>
      <c r="H6" s="103"/>
      <c r="I6" s="103"/>
      <c r="J6" s="103"/>
      <c r="K6" s="103"/>
      <c r="L6" s="103"/>
      <c r="M6" s="103"/>
      <c r="N6" s="103"/>
      <c r="O6" s="103"/>
      <c r="P6" s="103"/>
      <c r="Q6" s="103"/>
      <c r="R6" s="103"/>
    </row>
    <row r="7" spans="1:18" ht="15.75" x14ac:dyDescent="0.25">
      <c r="A7" s="47"/>
      <c r="B7" s="47"/>
      <c r="D7" s="33"/>
      <c r="E7" s="33"/>
      <c r="F7" s="33"/>
      <c r="G7" s="33"/>
      <c r="H7" s="33"/>
      <c r="I7" s="33"/>
      <c r="J7" s="33"/>
      <c r="K7" s="33"/>
      <c r="L7" s="33"/>
      <c r="M7" s="33"/>
      <c r="N7" s="33"/>
    </row>
    <row r="8" spans="1:18" ht="15.75" x14ac:dyDescent="0.25">
      <c r="A8" s="47"/>
      <c r="B8" s="47"/>
      <c r="D8" s="33"/>
      <c r="E8" s="33"/>
      <c r="F8" s="33"/>
      <c r="G8" s="33"/>
      <c r="H8" s="33"/>
      <c r="I8" s="33"/>
      <c r="J8" s="33"/>
      <c r="K8" s="33"/>
      <c r="L8" s="33"/>
      <c r="M8" s="33"/>
      <c r="N8" s="33"/>
    </row>
    <row r="9" spans="1:18" ht="15.75" x14ac:dyDescent="0.25">
      <c r="A9" s="4" t="s">
        <v>19</v>
      </c>
      <c r="B9" s="47"/>
      <c r="D9" s="33"/>
      <c r="E9" s="33"/>
      <c r="F9" s="33"/>
      <c r="G9" s="33"/>
      <c r="H9" s="33"/>
      <c r="I9" s="33"/>
      <c r="J9" s="33"/>
      <c r="K9" s="33"/>
      <c r="L9" s="33"/>
      <c r="M9" s="33"/>
      <c r="N9" s="33"/>
    </row>
    <row r="10" spans="1:18" ht="15.75" hidden="1" x14ac:dyDescent="0.25">
      <c r="A10" s="106" t="s">
        <v>22</v>
      </c>
      <c r="B10" s="106"/>
      <c r="C10" s="106"/>
      <c r="D10" s="106"/>
      <c r="E10" s="107" t="s">
        <v>21</v>
      </c>
      <c r="F10" s="108"/>
      <c r="G10" s="108"/>
      <c r="H10" s="108"/>
      <c r="I10" s="108"/>
      <c r="J10" s="108"/>
      <c r="K10" s="108"/>
      <c r="L10" s="108"/>
      <c r="M10" s="108"/>
      <c r="N10" s="108"/>
      <c r="O10" s="108"/>
      <c r="P10" s="108"/>
      <c r="Q10" s="108"/>
      <c r="R10" s="109"/>
    </row>
    <row r="11" spans="1:18" ht="15.75" hidden="1" x14ac:dyDescent="0.25">
      <c r="A11" s="88" t="s">
        <v>7</v>
      </c>
      <c r="B11" s="89"/>
      <c r="C11" s="89"/>
      <c r="D11" s="89"/>
      <c r="E11" s="89"/>
      <c r="F11" s="89"/>
      <c r="G11" s="89"/>
      <c r="H11" s="89"/>
      <c r="I11" s="89"/>
      <c r="J11" s="89"/>
      <c r="K11" s="89"/>
      <c r="L11" s="89"/>
      <c r="M11" s="89"/>
      <c r="N11" s="89"/>
      <c r="O11" s="89"/>
      <c r="P11" s="89"/>
      <c r="Q11" s="89"/>
      <c r="R11" s="90"/>
    </row>
    <row r="12" spans="1:18" ht="15.75" hidden="1" x14ac:dyDescent="0.25">
      <c r="A12" s="60" t="s">
        <v>8</v>
      </c>
      <c r="B12" s="61"/>
      <c r="C12" s="61"/>
      <c r="D12" s="62"/>
      <c r="E12" s="100"/>
      <c r="F12" s="101"/>
      <c r="G12" s="101"/>
      <c r="H12" s="101"/>
      <c r="I12" s="101"/>
      <c r="J12" s="101"/>
      <c r="K12" s="101"/>
      <c r="L12" s="101"/>
      <c r="M12" s="101"/>
      <c r="N12" s="101"/>
      <c r="O12" s="101"/>
      <c r="P12" s="101"/>
      <c r="Q12" s="101"/>
      <c r="R12" s="102"/>
    </row>
    <row r="13" spans="1:18" ht="15.75" hidden="1" x14ac:dyDescent="0.25">
      <c r="A13" s="60" t="s">
        <v>20</v>
      </c>
      <c r="B13" s="61"/>
      <c r="C13" s="61"/>
      <c r="D13" s="62"/>
      <c r="E13" s="57"/>
      <c r="F13" s="58"/>
      <c r="G13" s="58"/>
      <c r="H13" s="58"/>
      <c r="I13" s="58"/>
      <c r="J13" s="58"/>
      <c r="K13" s="58"/>
      <c r="L13" s="58"/>
      <c r="M13" s="58"/>
      <c r="N13" s="58"/>
      <c r="O13" s="58"/>
      <c r="P13" s="58"/>
      <c r="Q13" s="58"/>
      <c r="R13" s="59"/>
    </row>
    <row r="14" spans="1:18" ht="15.75" hidden="1" x14ac:dyDescent="0.25">
      <c r="A14" s="60" t="s">
        <v>6</v>
      </c>
      <c r="B14" s="61"/>
      <c r="C14" s="61"/>
      <c r="D14" s="62"/>
      <c r="E14" s="57"/>
      <c r="F14" s="58"/>
      <c r="G14" s="58"/>
      <c r="H14" s="58"/>
      <c r="I14" s="58"/>
      <c r="J14" s="58"/>
      <c r="K14" s="58"/>
      <c r="L14" s="58"/>
      <c r="M14" s="58"/>
      <c r="N14" s="58"/>
      <c r="O14" s="58"/>
      <c r="P14" s="58"/>
      <c r="Q14" s="58"/>
      <c r="R14" s="59"/>
    </row>
    <row r="15" spans="1:18" ht="15.75" hidden="1" x14ac:dyDescent="0.25">
      <c r="A15" s="97"/>
      <c r="B15" s="98"/>
      <c r="C15" s="98"/>
      <c r="D15" s="99"/>
      <c r="E15" s="79"/>
      <c r="F15" s="80"/>
      <c r="G15" s="80"/>
      <c r="H15" s="80"/>
      <c r="I15" s="80"/>
      <c r="J15" s="80"/>
      <c r="K15" s="80"/>
      <c r="L15" s="80"/>
      <c r="M15" s="80"/>
      <c r="N15" s="80"/>
      <c r="O15" s="80"/>
      <c r="P15" s="80"/>
      <c r="Q15" s="80"/>
      <c r="R15" s="81"/>
    </row>
    <row r="16" spans="1:18" ht="15.75" hidden="1" x14ac:dyDescent="0.25">
      <c r="A16" s="60" t="s">
        <v>9</v>
      </c>
      <c r="B16" s="61"/>
      <c r="C16" s="61"/>
      <c r="D16" s="61"/>
      <c r="E16" s="61"/>
      <c r="F16" s="61"/>
      <c r="G16" s="61"/>
      <c r="H16" s="61"/>
      <c r="I16" s="61"/>
      <c r="J16" s="61"/>
      <c r="K16" s="61"/>
      <c r="L16" s="61"/>
      <c r="M16" s="61"/>
      <c r="N16" s="61"/>
      <c r="O16" s="61"/>
      <c r="P16" s="61"/>
      <c r="Q16" s="61"/>
      <c r="R16" s="61"/>
    </row>
    <row r="17" spans="1:18" ht="15.75" hidden="1" x14ac:dyDescent="0.25">
      <c r="A17" s="91" t="s">
        <v>8</v>
      </c>
      <c r="B17" s="92"/>
      <c r="C17" s="92"/>
      <c r="D17" s="93"/>
      <c r="E17" s="100"/>
      <c r="F17" s="101"/>
      <c r="G17" s="101"/>
      <c r="H17" s="101"/>
      <c r="I17" s="101"/>
      <c r="J17" s="101"/>
      <c r="K17" s="101"/>
      <c r="L17" s="101"/>
      <c r="M17" s="101"/>
      <c r="N17" s="101"/>
      <c r="O17" s="101"/>
      <c r="P17" s="101"/>
      <c r="Q17" s="101"/>
      <c r="R17" s="102"/>
    </row>
    <row r="18" spans="1:18" ht="15.75" hidden="1" x14ac:dyDescent="0.25">
      <c r="A18" s="94" t="s">
        <v>20</v>
      </c>
      <c r="B18" s="95"/>
      <c r="C18" s="95"/>
      <c r="D18" s="96"/>
      <c r="E18" s="57"/>
      <c r="F18" s="58"/>
      <c r="G18" s="58"/>
      <c r="H18" s="58"/>
      <c r="I18" s="58"/>
      <c r="J18" s="58"/>
      <c r="K18" s="58"/>
      <c r="L18" s="58"/>
      <c r="M18" s="58"/>
      <c r="N18" s="58"/>
      <c r="O18" s="58"/>
      <c r="P18" s="58"/>
      <c r="Q18" s="58"/>
      <c r="R18" s="59"/>
    </row>
    <row r="19" spans="1:18" ht="15.75" hidden="1" x14ac:dyDescent="0.25">
      <c r="A19" s="94" t="s">
        <v>6</v>
      </c>
      <c r="B19" s="95"/>
      <c r="C19" s="95"/>
      <c r="D19" s="96"/>
      <c r="E19" s="57"/>
      <c r="F19" s="58"/>
      <c r="G19" s="58"/>
      <c r="H19" s="58"/>
      <c r="I19" s="58"/>
      <c r="J19" s="58"/>
      <c r="K19" s="58"/>
      <c r="L19" s="58"/>
      <c r="M19" s="58"/>
      <c r="N19" s="58"/>
      <c r="O19" s="58"/>
      <c r="P19" s="58"/>
      <c r="Q19" s="58"/>
      <c r="R19" s="59"/>
    </row>
    <row r="20" spans="1:18" ht="15.75" hidden="1" x14ac:dyDescent="0.25">
      <c r="A20" s="97"/>
      <c r="B20" s="98"/>
      <c r="C20" s="98"/>
      <c r="D20" s="99"/>
      <c r="E20" s="79"/>
      <c r="F20" s="80"/>
      <c r="G20" s="80"/>
      <c r="H20" s="80"/>
      <c r="I20" s="80"/>
      <c r="J20" s="80"/>
      <c r="K20" s="80"/>
      <c r="L20" s="80"/>
      <c r="M20" s="80"/>
      <c r="N20" s="80"/>
      <c r="O20" s="80"/>
      <c r="P20" s="80"/>
      <c r="Q20" s="80"/>
      <c r="R20" s="81"/>
    </row>
    <row r="21" spans="1:18" ht="15.75" hidden="1" x14ac:dyDescent="0.25">
      <c r="A21" s="88" t="s">
        <v>10</v>
      </c>
      <c r="B21" s="89"/>
      <c r="C21" s="89"/>
      <c r="D21" s="89"/>
      <c r="E21" s="89"/>
      <c r="F21" s="89"/>
      <c r="G21" s="89"/>
      <c r="H21" s="89"/>
      <c r="I21" s="89"/>
      <c r="J21" s="89"/>
      <c r="K21" s="89"/>
      <c r="L21" s="89"/>
      <c r="M21" s="89"/>
      <c r="N21" s="89"/>
      <c r="O21" s="89"/>
      <c r="P21" s="89"/>
      <c r="Q21" s="89"/>
      <c r="R21" s="90"/>
    </row>
    <row r="22" spans="1:18" ht="15.75" hidden="1" x14ac:dyDescent="0.25">
      <c r="A22" s="91" t="s">
        <v>8</v>
      </c>
      <c r="B22" s="92"/>
      <c r="C22" s="92"/>
      <c r="D22" s="93"/>
      <c r="E22" s="100"/>
      <c r="F22" s="101"/>
      <c r="G22" s="101"/>
      <c r="H22" s="101"/>
      <c r="I22" s="101"/>
      <c r="J22" s="101"/>
      <c r="K22" s="101"/>
      <c r="L22" s="101"/>
      <c r="M22" s="101"/>
      <c r="N22" s="101"/>
      <c r="O22" s="101"/>
      <c r="P22" s="101"/>
      <c r="Q22" s="101"/>
      <c r="R22" s="102"/>
    </row>
    <row r="23" spans="1:18" ht="15.75" hidden="1" x14ac:dyDescent="0.25">
      <c r="A23" s="94" t="s">
        <v>20</v>
      </c>
      <c r="B23" s="95"/>
      <c r="C23" s="95"/>
      <c r="D23" s="96"/>
      <c r="E23" s="57"/>
      <c r="F23" s="58"/>
      <c r="G23" s="58"/>
      <c r="H23" s="58"/>
      <c r="I23" s="58"/>
      <c r="J23" s="58"/>
      <c r="K23" s="58"/>
      <c r="L23" s="58"/>
      <c r="M23" s="58"/>
      <c r="N23" s="58"/>
      <c r="O23" s="58"/>
      <c r="P23" s="58"/>
      <c r="Q23" s="58"/>
      <c r="R23" s="59"/>
    </row>
    <row r="24" spans="1:18" ht="15.75" hidden="1" x14ac:dyDescent="0.25">
      <c r="A24" s="94" t="s">
        <v>6</v>
      </c>
      <c r="B24" s="95"/>
      <c r="C24" s="95"/>
      <c r="D24" s="96"/>
      <c r="E24" s="57"/>
      <c r="F24" s="58"/>
      <c r="G24" s="58"/>
      <c r="H24" s="58"/>
      <c r="I24" s="58"/>
      <c r="J24" s="58"/>
      <c r="K24" s="58"/>
      <c r="L24" s="58"/>
      <c r="M24" s="58"/>
      <c r="N24" s="58"/>
      <c r="O24" s="58"/>
      <c r="P24" s="58"/>
      <c r="Q24" s="58"/>
      <c r="R24" s="59"/>
    </row>
    <row r="25" spans="1:18" ht="15.75" hidden="1" x14ac:dyDescent="0.25">
      <c r="A25" s="97"/>
      <c r="B25" s="98"/>
      <c r="C25" s="98"/>
      <c r="D25" s="99"/>
      <c r="E25" s="79"/>
      <c r="F25" s="80"/>
      <c r="G25" s="80"/>
      <c r="H25" s="80"/>
      <c r="I25" s="80"/>
      <c r="J25" s="80"/>
      <c r="K25" s="80"/>
      <c r="L25" s="80"/>
      <c r="M25" s="80"/>
      <c r="N25" s="80"/>
      <c r="O25" s="80"/>
      <c r="P25" s="80"/>
      <c r="Q25" s="80"/>
      <c r="R25" s="81"/>
    </row>
    <row r="26" spans="1:18" ht="15.75" hidden="1" x14ac:dyDescent="0.25">
      <c r="A26" s="88" t="s">
        <v>11</v>
      </c>
      <c r="B26" s="89"/>
      <c r="C26" s="89"/>
      <c r="D26" s="89"/>
      <c r="E26" s="89"/>
      <c r="F26" s="89"/>
      <c r="G26" s="89"/>
      <c r="H26" s="89"/>
      <c r="I26" s="89"/>
      <c r="J26" s="89"/>
      <c r="K26" s="89"/>
      <c r="L26" s="89"/>
      <c r="M26" s="89"/>
      <c r="N26" s="89"/>
      <c r="O26" s="89"/>
      <c r="P26" s="89"/>
      <c r="Q26" s="89"/>
      <c r="R26" s="90"/>
    </row>
    <row r="27" spans="1:18" ht="15.75" hidden="1" x14ac:dyDescent="0.25">
      <c r="A27" s="91" t="s">
        <v>8</v>
      </c>
      <c r="B27" s="92"/>
      <c r="C27" s="92"/>
      <c r="D27" s="93"/>
      <c r="E27" s="100"/>
      <c r="F27" s="101"/>
      <c r="G27" s="101"/>
      <c r="H27" s="101"/>
      <c r="I27" s="101"/>
      <c r="J27" s="101"/>
      <c r="K27" s="101"/>
      <c r="L27" s="101"/>
      <c r="M27" s="101"/>
      <c r="N27" s="101"/>
      <c r="O27" s="101"/>
      <c r="P27" s="101"/>
      <c r="Q27" s="101"/>
      <c r="R27" s="102"/>
    </row>
    <row r="28" spans="1:18" ht="15.75" hidden="1" x14ac:dyDescent="0.25">
      <c r="A28" s="94" t="s">
        <v>20</v>
      </c>
      <c r="B28" s="95"/>
      <c r="C28" s="95"/>
      <c r="D28" s="96"/>
      <c r="E28" s="57"/>
      <c r="F28" s="58"/>
      <c r="G28" s="58"/>
      <c r="H28" s="58"/>
      <c r="I28" s="58"/>
      <c r="J28" s="58"/>
      <c r="K28" s="58"/>
      <c r="L28" s="58"/>
      <c r="M28" s="58"/>
      <c r="N28" s="58"/>
      <c r="O28" s="58"/>
      <c r="P28" s="58"/>
      <c r="Q28" s="58"/>
      <c r="R28" s="59"/>
    </row>
    <row r="29" spans="1:18" ht="15.75" hidden="1" x14ac:dyDescent="0.25">
      <c r="A29" s="94" t="s">
        <v>6</v>
      </c>
      <c r="B29" s="95"/>
      <c r="C29" s="95"/>
      <c r="D29" s="96"/>
      <c r="E29" s="57"/>
      <c r="F29" s="58"/>
      <c r="G29" s="58"/>
      <c r="H29" s="58"/>
      <c r="I29" s="58"/>
      <c r="J29" s="58"/>
      <c r="K29" s="58"/>
      <c r="L29" s="58"/>
      <c r="M29" s="58"/>
      <c r="N29" s="58"/>
      <c r="O29" s="58"/>
      <c r="P29" s="58"/>
      <c r="Q29" s="58"/>
      <c r="R29" s="59"/>
    </row>
    <row r="30" spans="1:18" ht="15.75" hidden="1" x14ac:dyDescent="0.25">
      <c r="A30" s="97"/>
      <c r="B30" s="98"/>
      <c r="C30" s="98"/>
      <c r="D30" s="99"/>
      <c r="E30" s="79"/>
      <c r="F30" s="80"/>
      <c r="G30" s="80"/>
      <c r="H30" s="80"/>
      <c r="I30" s="80"/>
      <c r="J30" s="80"/>
      <c r="K30" s="80"/>
      <c r="L30" s="80"/>
      <c r="M30" s="80"/>
      <c r="N30" s="80"/>
      <c r="O30" s="80"/>
      <c r="P30" s="80"/>
      <c r="Q30" s="80"/>
      <c r="R30" s="81"/>
    </row>
    <row r="31" spans="1:18" ht="15.75" customHeight="1" x14ac:dyDescent="0.25">
      <c r="A31" s="84" t="s">
        <v>36</v>
      </c>
      <c r="B31" s="85"/>
      <c r="C31" s="85"/>
      <c r="D31" s="85"/>
      <c r="E31" s="85"/>
      <c r="F31" s="85"/>
      <c r="G31" s="85"/>
      <c r="H31" s="85"/>
      <c r="I31" s="85"/>
      <c r="J31" s="85"/>
      <c r="K31" s="85"/>
      <c r="L31" s="85"/>
      <c r="M31" s="85"/>
      <c r="N31" s="85"/>
      <c r="O31" s="85"/>
      <c r="P31" s="85"/>
      <c r="Q31" s="85"/>
      <c r="R31" s="85"/>
    </row>
    <row r="32" spans="1:18" ht="14.25" customHeight="1" x14ac:dyDescent="0.25">
      <c r="A32" s="84" t="s">
        <v>105</v>
      </c>
      <c r="B32" s="85"/>
      <c r="C32" s="85"/>
      <c r="D32" s="85"/>
      <c r="E32" s="85"/>
      <c r="F32" s="85"/>
      <c r="G32" s="85"/>
      <c r="H32" s="85"/>
      <c r="I32" s="85"/>
      <c r="J32" s="85"/>
      <c r="K32" s="85"/>
      <c r="L32" s="85"/>
      <c r="M32" s="85"/>
      <c r="N32" s="85"/>
      <c r="O32" s="85"/>
      <c r="P32" s="85"/>
      <c r="Q32" s="85"/>
      <c r="R32" s="85"/>
    </row>
    <row r="33" spans="1:20" ht="14.25" customHeight="1" x14ac:dyDescent="0.25">
      <c r="A33" s="48"/>
      <c r="B33" s="49"/>
      <c r="C33" s="49"/>
      <c r="D33" s="49"/>
      <c r="E33" s="49"/>
      <c r="F33" s="49"/>
      <c r="G33" s="49"/>
      <c r="H33" s="49"/>
      <c r="I33" s="49"/>
      <c r="J33" s="49"/>
      <c r="K33" s="49"/>
      <c r="L33" s="49"/>
      <c r="M33" s="49"/>
      <c r="N33" s="49"/>
      <c r="O33" s="49"/>
      <c r="P33" s="49"/>
      <c r="Q33" s="49"/>
      <c r="R33" s="49"/>
    </row>
    <row r="34" spans="1:20" ht="14.25" customHeight="1" x14ac:dyDescent="0.25">
      <c r="A34" s="110" t="s">
        <v>80</v>
      </c>
      <c r="B34" s="110"/>
      <c r="C34" s="110"/>
      <c r="D34" s="110"/>
      <c r="E34" s="110"/>
      <c r="F34" s="110"/>
      <c r="G34" s="110"/>
      <c r="H34" s="110"/>
      <c r="I34" s="110"/>
      <c r="J34" s="110"/>
      <c r="K34" s="110"/>
      <c r="L34" s="110"/>
      <c r="M34" s="110"/>
      <c r="N34" s="110"/>
      <c r="O34" s="110"/>
      <c r="P34" s="110"/>
      <c r="Q34" s="110"/>
      <c r="R34" s="110"/>
    </row>
    <row r="35" spans="1:20" ht="15.75" x14ac:dyDescent="0.25">
      <c r="A35" s="47"/>
      <c r="B35" s="47"/>
      <c r="D35" s="3"/>
      <c r="E35" s="3"/>
      <c r="F35" s="3"/>
      <c r="G35" s="3"/>
      <c r="H35" s="3"/>
      <c r="I35" s="3"/>
      <c r="J35" s="3"/>
      <c r="K35" s="3"/>
      <c r="L35" s="3"/>
      <c r="M35" s="3"/>
      <c r="N35" s="3"/>
    </row>
    <row r="36" spans="1:20" ht="15.75" x14ac:dyDescent="0.25">
      <c r="A36" s="4" t="s">
        <v>25</v>
      </c>
      <c r="B36" s="4"/>
    </row>
    <row r="37" spans="1:20" ht="22.5" customHeight="1" x14ac:dyDescent="0.25">
      <c r="A37" s="75" t="s">
        <v>0</v>
      </c>
      <c r="B37" s="75" t="s">
        <v>18</v>
      </c>
      <c r="C37" s="67" t="s">
        <v>24</v>
      </c>
      <c r="D37" s="68"/>
      <c r="E37" s="68"/>
      <c r="F37" s="68"/>
      <c r="G37" s="68"/>
      <c r="H37" s="67" t="s">
        <v>26</v>
      </c>
      <c r="I37" s="68"/>
      <c r="J37" s="68"/>
      <c r="K37" s="68"/>
      <c r="L37" s="65" t="s">
        <v>35</v>
      </c>
      <c r="M37" s="66"/>
      <c r="N37" s="66"/>
      <c r="O37" s="65" t="s">
        <v>13</v>
      </c>
      <c r="P37" s="66"/>
      <c r="Q37" s="66"/>
      <c r="R37" s="67" t="s">
        <v>30</v>
      </c>
    </row>
    <row r="38" spans="1:20" ht="110.25" customHeight="1" x14ac:dyDescent="0.25">
      <c r="A38" s="76"/>
      <c r="B38" s="76"/>
      <c r="C38" s="37" t="s">
        <v>1</v>
      </c>
      <c r="D38" s="37" t="s">
        <v>2</v>
      </c>
      <c r="E38" s="37" t="s">
        <v>31</v>
      </c>
      <c r="F38" s="37" t="s">
        <v>32</v>
      </c>
      <c r="G38" s="37" t="s">
        <v>3</v>
      </c>
      <c r="H38" s="50" t="s">
        <v>27</v>
      </c>
      <c r="I38" s="50" t="s">
        <v>28</v>
      </c>
      <c r="J38" s="50" t="s">
        <v>33</v>
      </c>
      <c r="K38" s="50" t="s">
        <v>34</v>
      </c>
      <c r="L38" s="6" t="s">
        <v>4</v>
      </c>
      <c r="M38" s="37" t="s">
        <v>16</v>
      </c>
      <c r="N38" s="6" t="s">
        <v>14</v>
      </c>
      <c r="O38" s="12" t="s">
        <v>71</v>
      </c>
      <c r="P38" s="37" t="s">
        <v>17</v>
      </c>
      <c r="Q38" s="6" t="s">
        <v>15</v>
      </c>
      <c r="R38" s="68"/>
    </row>
    <row r="39" spans="1:20" ht="123" customHeight="1" x14ac:dyDescent="0.25">
      <c r="A39" s="7" t="s">
        <v>8</v>
      </c>
      <c r="B39" s="7" t="s">
        <v>60</v>
      </c>
      <c r="C39" s="51" t="s">
        <v>97</v>
      </c>
      <c r="D39" s="52" t="s">
        <v>98</v>
      </c>
      <c r="E39" s="41">
        <v>72.5</v>
      </c>
      <c r="F39" s="41">
        <v>72.5</v>
      </c>
      <c r="G39" s="42"/>
      <c r="H39" s="9"/>
      <c r="I39" s="9"/>
      <c r="J39" s="9"/>
      <c r="K39" s="9"/>
      <c r="L39" s="9"/>
      <c r="M39" s="9"/>
      <c r="N39" s="9"/>
      <c r="O39" s="9"/>
      <c r="P39" s="9"/>
      <c r="Q39" s="9"/>
      <c r="R39" s="5"/>
    </row>
    <row r="40" spans="1:20" ht="63.75" customHeight="1" x14ac:dyDescent="0.25">
      <c r="A40" s="69" t="s">
        <v>5</v>
      </c>
      <c r="B40" s="71" t="s">
        <v>59</v>
      </c>
      <c r="C40" s="73"/>
      <c r="D40" s="24" t="s">
        <v>88</v>
      </c>
      <c r="E40" s="23">
        <f>+E43+E44+E45+E46</f>
        <v>31643.5</v>
      </c>
      <c r="F40" s="43"/>
      <c r="G40" s="43">
        <f>+G43+G44+G45+G46</f>
        <v>55695.729999999996</v>
      </c>
      <c r="H40" s="73"/>
      <c r="I40" s="73"/>
      <c r="J40" s="73"/>
      <c r="K40" s="73"/>
      <c r="L40" s="73"/>
      <c r="M40" s="73"/>
      <c r="N40" s="73"/>
      <c r="O40" s="73"/>
      <c r="P40" s="73"/>
      <c r="Q40" s="73"/>
      <c r="R40" s="77"/>
    </row>
    <row r="41" spans="1:20" ht="63.75" customHeight="1" x14ac:dyDescent="0.25">
      <c r="A41" s="70"/>
      <c r="B41" s="72"/>
      <c r="C41" s="74"/>
      <c r="D41" s="24" t="s">
        <v>87</v>
      </c>
      <c r="E41" s="23">
        <f>+E47</f>
        <v>360</v>
      </c>
      <c r="F41" s="43"/>
      <c r="G41" s="44">
        <f>+G47</f>
        <v>341.77</v>
      </c>
      <c r="H41" s="74"/>
      <c r="I41" s="74"/>
      <c r="J41" s="74"/>
      <c r="K41" s="74"/>
      <c r="L41" s="74"/>
      <c r="M41" s="74"/>
      <c r="N41" s="74"/>
      <c r="O41" s="74"/>
      <c r="P41" s="74"/>
      <c r="Q41" s="74"/>
      <c r="R41" s="78"/>
    </row>
    <row r="42" spans="1:20" ht="65.25" hidden="1" customHeight="1" x14ac:dyDescent="0.25">
      <c r="A42" s="34"/>
      <c r="B42" s="30" t="s">
        <v>91</v>
      </c>
      <c r="C42" s="36"/>
      <c r="D42" s="24"/>
      <c r="E42" s="23"/>
      <c r="F42" s="25"/>
      <c r="G42" s="25"/>
      <c r="H42" s="36"/>
      <c r="I42" s="36"/>
      <c r="J42" s="36"/>
      <c r="K42" s="36"/>
      <c r="L42" s="36"/>
      <c r="M42" s="36"/>
      <c r="N42" s="36"/>
      <c r="O42" s="36"/>
      <c r="P42" s="36"/>
      <c r="Q42" s="36"/>
      <c r="R42" s="38"/>
    </row>
    <row r="43" spans="1:20" ht="109.5" customHeight="1" x14ac:dyDescent="0.25">
      <c r="A43" s="26" t="s">
        <v>48</v>
      </c>
      <c r="B43" s="26" t="s">
        <v>43</v>
      </c>
      <c r="C43" s="25"/>
      <c r="D43" s="27" t="s">
        <v>86</v>
      </c>
      <c r="E43" s="23">
        <v>7928</v>
      </c>
      <c r="F43" s="23"/>
      <c r="G43" s="23">
        <v>7928</v>
      </c>
      <c r="H43" s="23" t="s">
        <v>44</v>
      </c>
      <c r="I43" s="23" t="s">
        <v>45</v>
      </c>
      <c r="J43" s="23" t="s">
        <v>46</v>
      </c>
      <c r="K43" s="23" t="s">
        <v>96</v>
      </c>
      <c r="L43" s="31">
        <f>+M43+N43</f>
        <v>716002.02999999991</v>
      </c>
      <c r="M43" s="31">
        <f>608601.72+71600.2</f>
        <v>680201.91999999993</v>
      </c>
      <c r="N43" s="31">
        <v>35800.11</v>
      </c>
      <c r="O43" s="16">
        <f>+P43+Q43</f>
        <v>716002.02999999991</v>
      </c>
      <c r="P43" s="28">
        <f>608601.72+71600.2</f>
        <v>680201.91999999993</v>
      </c>
      <c r="Q43" s="28">
        <v>35800.11</v>
      </c>
      <c r="R43" s="17" t="s">
        <v>90</v>
      </c>
    </row>
    <row r="44" spans="1:20" ht="103.5" customHeight="1" x14ac:dyDescent="0.25">
      <c r="A44" s="26" t="s">
        <v>49</v>
      </c>
      <c r="B44" s="26" t="s">
        <v>47</v>
      </c>
      <c r="C44" s="25"/>
      <c r="D44" s="25" t="s">
        <v>86</v>
      </c>
      <c r="E44" s="23">
        <v>1348</v>
      </c>
      <c r="F44" s="23"/>
      <c r="G44" s="23">
        <v>1348</v>
      </c>
      <c r="H44" s="23" t="s">
        <v>44</v>
      </c>
      <c r="I44" s="23" t="s">
        <v>81</v>
      </c>
      <c r="J44" s="23" t="s">
        <v>46</v>
      </c>
      <c r="K44" s="23" t="s">
        <v>51</v>
      </c>
      <c r="L44" s="31">
        <f t="shared" ref="L44:L47" si="0">+M44+N44</f>
        <v>130520.60999999999</v>
      </c>
      <c r="M44" s="31">
        <v>117468.54</v>
      </c>
      <c r="N44" s="31">
        <v>13052.07</v>
      </c>
      <c r="O44" s="28">
        <f>+P44+Q44</f>
        <v>130520.60999999999</v>
      </c>
      <c r="P44" s="28">
        <f>110942.51+6526.03</f>
        <v>117468.54</v>
      </c>
      <c r="Q44" s="28">
        <v>13052.07</v>
      </c>
      <c r="R44" s="17" t="s">
        <v>92</v>
      </c>
      <c r="S44" s="53"/>
    </row>
    <row r="45" spans="1:20" ht="91.5" customHeight="1" x14ac:dyDescent="0.25">
      <c r="A45" s="26" t="s">
        <v>53</v>
      </c>
      <c r="B45" s="26" t="s">
        <v>52</v>
      </c>
      <c r="C45" s="26"/>
      <c r="D45" s="25" t="s">
        <v>86</v>
      </c>
      <c r="E45" s="23">
        <v>2367.5</v>
      </c>
      <c r="F45" s="23"/>
      <c r="G45" s="23">
        <v>3119.73</v>
      </c>
      <c r="H45" s="23" t="s">
        <v>50</v>
      </c>
      <c r="I45" s="23" t="s">
        <v>81</v>
      </c>
      <c r="J45" s="23" t="s">
        <v>46</v>
      </c>
      <c r="K45" s="23" t="s">
        <v>76</v>
      </c>
      <c r="L45" s="31">
        <f t="shared" si="0"/>
        <v>360880.83</v>
      </c>
      <c r="M45" s="31">
        <v>342836.78</v>
      </c>
      <c r="N45" s="31">
        <v>18044.05</v>
      </c>
      <c r="O45" s="28">
        <f>+P45+Q45</f>
        <v>360880.83</v>
      </c>
      <c r="P45" s="28">
        <f>306748.7+36088.08</f>
        <v>342836.78</v>
      </c>
      <c r="Q45" s="28">
        <v>18044.05</v>
      </c>
      <c r="R45" s="17" t="s">
        <v>95</v>
      </c>
      <c r="S45" s="53"/>
      <c r="T45" s="53"/>
    </row>
    <row r="46" spans="1:20" ht="61.5" x14ac:dyDescent="0.25">
      <c r="A46" s="26" t="s">
        <v>55</v>
      </c>
      <c r="B46" s="26" t="s">
        <v>54</v>
      </c>
      <c r="C46" s="26"/>
      <c r="D46" s="25" t="s">
        <v>86</v>
      </c>
      <c r="E46" s="23">
        <v>20000</v>
      </c>
      <c r="F46" s="23"/>
      <c r="G46" s="23">
        <v>43300</v>
      </c>
      <c r="H46" s="29" t="s">
        <v>50</v>
      </c>
      <c r="I46" s="23" t="s">
        <v>100</v>
      </c>
      <c r="J46" s="23" t="s">
        <v>57</v>
      </c>
      <c r="K46" s="23" t="s">
        <v>77</v>
      </c>
      <c r="L46" s="31">
        <f t="shared" si="0"/>
        <v>620616.02999999991</v>
      </c>
      <c r="M46" s="31">
        <f>522175.47+46074.32</f>
        <v>568249.78999999992</v>
      </c>
      <c r="N46" s="31">
        <v>52366.239999999998</v>
      </c>
      <c r="O46" s="28">
        <f t="shared" ref="O46:O47" si="1">+P46+Q46</f>
        <v>581524.62</v>
      </c>
      <c r="P46" s="28">
        <v>532456.82999999996</v>
      </c>
      <c r="Q46" s="28">
        <v>49067.79</v>
      </c>
      <c r="R46" s="27" t="s">
        <v>103</v>
      </c>
    </row>
    <row r="47" spans="1:20" ht="75.75" customHeight="1" x14ac:dyDescent="0.25">
      <c r="A47" s="26" t="s">
        <v>56</v>
      </c>
      <c r="B47" s="26" t="s">
        <v>102</v>
      </c>
      <c r="C47" s="26"/>
      <c r="D47" s="25" t="s">
        <v>85</v>
      </c>
      <c r="E47" s="23">
        <v>360</v>
      </c>
      <c r="F47" s="23"/>
      <c r="G47" s="23">
        <v>341.77</v>
      </c>
      <c r="H47" s="23" t="s">
        <v>45</v>
      </c>
      <c r="I47" s="23" t="s">
        <v>100</v>
      </c>
      <c r="J47" s="23" t="s">
        <v>57</v>
      </c>
      <c r="K47" s="23" t="s">
        <v>75</v>
      </c>
      <c r="L47" s="31">
        <f t="shared" si="0"/>
        <v>728474.14</v>
      </c>
      <c r="M47" s="31">
        <f>619202.91+54635.56</f>
        <v>673838.47</v>
      </c>
      <c r="N47" s="31">
        <v>54635.67</v>
      </c>
      <c r="O47" s="28">
        <f t="shared" si="1"/>
        <v>723023.26</v>
      </c>
      <c r="P47" s="28">
        <v>594084.99</v>
      </c>
      <c r="Q47" s="28">
        <f>+L47-P47-5450.88</f>
        <v>128938.27000000002</v>
      </c>
      <c r="R47" s="24" t="s">
        <v>101</v>
      </c>
    </row>
    <row r="48" spans="1:20" ht="108" x14ac:dyDescent="0.25">
      <c r="A48" s="7" t="s">
        <v>58</v>
      </c>
      <c r="B48" s="7" t="s">
        <v>61</v>
      </c>
      <c r="C48" s="8"/>
      <c r="D48" s="10" t="s">
        <v>74</v>
      </c>
      <c r="E48" s="14">
        <v>1</v>
      </c>
      <c r="F48" s="8"/>
      <c r="G48" s="8"/>
      <c r="H48" s="9"/>
      <c r="I48" s="9"/>
      <c r="J48" s="9"/>
      <c r="K48" s="9"/>
      <c r="L48" s="9"/>
      <c r="M48" s="9"/>
      <c r="N48" s="9"/>
      <c r="O48" s="9"/>
      <c r="P48" s="9"/>
      <c r="Q48" s="9"/>
      <c r="R48" s="5"/>
    </row>
    <row r="49" spans="1:19" ht="110.25" customHeight="1" x14ac:dyDescent="0.25">
      <c r="A49" s="7" t="s">
        <v>62</v>
      </c>
      <c r="B49" s="7" t="s">
        <v>63</v>
      </c>
      <c r="C49" s="7"/>
      <c r="D49" s="8" t="s">
        <v>82</v>
      </c>
      <c r="E49" s="14">
        <v>1</v>
      </c>
      <c r="F49" s="15"/>
      <c r="G49" s="14">
        <v>1</v>
      </c>
      <c r="H49" s="14" t="s">
        <v>72</v>
      </c>
      <c r="I49" s="23" t="s">
        <v>100</v>
      </c>
      <c r="J49" s="14" t="s">
        <v>57</v>
      </c>
      <c r="K49" s="14" t="s">
        <v>70</v>
      </c>
      <c r="L49" s="31">
        <f>+M49+N49</f>
        <v>524636.16999999993</v>
      </c>
      <c r="M49" s="31">
        <v>445940.73</v>
      </c>
      <c r="N49" s="31">
        <v>78695.44</v>
      </c>
      <c r="O49" s="16">
        <f>+P49+Q49</f>
        <v>331043.42000000004</v>
      </c>
      <c r="P49" s="16">
        <v>281386.90000000002</v>
      </c>
      <c r="Q49" s="16">
        <v>49656.52</v>
      </c>
      <c r="R49" s="27" t="s">
        <v>104</v>
      </c>
    </row>
    <row r="50" spans="1:19" ht="92.25" customHeight="1" x14ac:dyDescent="0.25">
      <c r="A50" s="7" t="s">
        <v>65</v>
      </c>
      <c r="B50" s="7" t="s">
        <v>64</v>
      </c>
      <c r="C50" s="7"/>
      <c r="D50" s="8" t="s">
        <v>83</v>
      </c>
      <c r="E50" s="14">
        <v>0.65</v>
      </c>
      <c r="F50" s="23"/>
      <c r="G50" s="14">
        <f>+G51+G52</f>
        <v>0.65</v>
      </c>
      <c r="H50" s="15"/>
      <c r="I50" s="15"/>
      <c r="J50" s="15"/>
      <c r="K50" s="15"/>
      <c r="L50" s="15"/>
      <c r="M50" s="15"/>
      <c r="N50" s="15"/>
      <c r="O50" s="15"/>
      <c r="P50" s="15"/>
      <c r="Q50" s="15"/>
      <c r="R50" s="27"/>
    </row>
    <row r="51" spans="1:19" ht="71.25" customHeight="1" x14ac:dyDescent="0.25">
      <c r="A51" s="7" t="s">
        <v>67</v>
      </c>
      <c r="B51" s="7" t="s">
        <v>66</v>
      </c>
      <c r="C51" s="7"/>
      <c r="D51" s="8" t="s">
        <v>84</v>
      </c>
      <c r="E51" s="14">
        <v>0.32</v>
      </c>
      <c r="F51" s="15"/>
      <c r="G51" s="14">
        <v>0.32</v>
      </c>
      <c r="H51" s="14" t="s">
        <v>44</v>
      </c>
      <c r="I51" s="14" t="s">
        <v>45</v>
      </c>
      <c r="J51" s="14" t="s">
        <v>46</v>
      </c>
      <c r="K51" s="14" t="s">
        <v>78</v>
      </c>
      <c r="L51" s="31">
        <f>+M51+N51</f>
        <v>300323.8</v>
      </c>
      <c r="M51" s="31">
        <v>255275.23</v>
      </c>
      <c r="N51" s="31">
        <v>45048.57</v>
      </c>
      <c r="O51" s="16">
        <f>+P51+Q51</f>
        <v>300323.8</v>
      </c>
      <c r="P51" s="16">
        <v>255275.23</v>
      </c>
      <c r="Q51" s="16">
        <v>45048.57</v>
      </c>
      <c r="R51" s="27" t="s">
        <v>94</v>
      </c>
    </row>
    <row r="52" spans="1:19" ht="71.25" customHeight="1" thickBot="1" x14ac:dyDescent="0.3">
      <c r="A52" s="18" t="s">
        <v>69</v>
      </c>
      <c r="B52" s="18" t="s">
        <v>68</v>
      </c>
      <c r="C52" s="18"/>
      <c r="D52" s="19" t="s">
        <v>84</v>
      </c>
      <c r="E52" s="54">
        <v>0.33</v>
      </c>
      <c r="F52" s="13"/>
      <c r="G52" s="54">
        <v>0.33</v>
      </c>
      <c r="H52" s="35" t="s">
        <v>45</v>
      </c>
      <c r="I52" s="54" t="s">
        <v>81</v>
      </c>
      <c r="J52" s="54" t="s">
        <v>46</v>
      </c>
      <c r="K52" s="54" t="s">
        <v>73</v>
      </c>
      <c r="L52" s="32">
        <f>+M52+N52</f>
        <v>479858.76</v>
      </c>
      <c r="M52" s="32">
        <v>234789.77</v>
      </c>
      <c r="N52" s="32">
        <v>245068.99</v>
      </c>
      <c r="O52" s="20">
        <f>+P52+Q52</f>
        <v>457926.65</v>
      </c>
      <c r="P52" s="20">
        <v>227458.09</v>
      </c>
      <c r="Q52" s="20">
        <v>230468.56</v>
      </c>
      <c r="R52" s="27" t="s">
        <v>93</v>
      </c>
      <c r="S52" s="53"/>
    </row>
    <row r="53" spans="1:19" ht="15.75" customHeight="1" thickBot="1" x14ac:dyDescent="0.3">
      <c r="A53" s="63" t="s">
        <v>79</v>
      </c>
      <c r="B53" s="64"/>
      <c r="C53" s="64"/>
      <c r="D53" s="64"/>
      <c r="E53" s="64"/>
      <c r="F53" s="64"/>
      <c r="G53" s="64"/>
      <c r="H53" s="64"/>
      <c r="I53" s="64"/>
      <c r="J53" s="64"/>
      <c r="K53" s="64"/>
      <c r="L53" s="21">
        <f>+SUM(L40:L52)</f>
        <v>3861312.37</v>
      </c>
      <c r="M53" s="21">
        <f t="shared" ref="M53:Q53" si="2">+SUM(M40:M52)</f>
        <v>3318601.23</v>
      </c>
      <c r="N53" s="21">
        <f t="shared" si="2"/>
        <v>542711.14</v>
      </c>
      <c r="O53" s="21">
        <f t="shared" si="2"/>
        <v>3601245.2199999993</v>
      </c>
      <c r="P53" s="21">
        <f t="shared" si="2"/>
        <v>3031169.2799999993</v>
      </c>
      <c r="Q53" s="21">
        <f t="shared" si="2"/>
        <v>570075.93999999994</v>
      </c>
      <c r="R53" s="55"/>
    </row>
    <row r="54" spans="1:19" ht="15" customHeight="1" x14ac:dyDescent="0.25">
      <c r="A54" s="56" t="s">
        <v>23</v>
      </c>
      <c r="B54" s="56"/>
      <c r="C54" s="56"/>
      <c r="D54" s="56"/>
      <c r="E54" s="56"/>
      <c r="F54" s="56"/>
      <c r="G54" s="56"/>
      <c r="H54" s="56"/>
      <c r="I54" s="56"/>
      <c r="J54" s="56"/>
      <c r="K54" s="56"/>
      <c r="L54" s="56"/>
      <c r="M54" s="56"/>
      <c r="N54" s="56"/>
      <c r="O54" s="56"/>
      <c r="P54" s="56"/>
      <c r="Q54" s="56"/>
      <c r="R54" s="56"/>
    </row>
    <row r="55" spans="1:19" ht="15" customHeight="1" x14ac:dyDescent="0.25">
      <c r="A55" s="56" t="s">
        <v>38</v>
      </c>
      <c r="B55" s="56"/>
      <c r="C55" s="56"/>
      <c r="D55" s="56"/>
      <c r="E55" s="56"/>
      <c r="F55" s="56"/>
      <c r="G55" s="56"/>
      <c r="H55" s="56"/>
      <c r="I55" s="56"/>
      <c r="J55" s="56"/>
      <c r="K55" s="56"/>
      <c r="L55" s="56"/>
      <c r="M55" s="56"/>
      <c r="N55" s="56"/>
      <c r="O55" s="56"/>
      <c r="P55" s="56"/>
      <c r="Q55" s="56"/>
      <c r="R55" s="56"/>
    </row>
    <row r="56" spans="1:19" ht="15" customHeight="1" x14ac:dyDescent="0.25">
      <c r="A56" s="56" t="s">
        <v>39</v>
      </c>
      <c r="B56" s="56"/>
      <c r="C56" s="56"/>
      <c r="D56" s="56"/>
      <c r="E56" s="56"/>
      <c r="F56" s="56"/>
      <c r="G56" s="56"/>
      <c r="H56" s="56"/>
      <c r="I56" s="56"/>
      <c r="J56" s="56"/>
      <c r="K56" s="56"/>
      <c r="L56" s="56"/>
      <c r="M56" s="56"/>
      <c r="N56" s="56"/>
      <c r="O56" s="56"/>
      <c r="P56" s="56"/>
      <c r="Q56" s="56"/>
      <c r="R56" s="56"/>
    </row>
    <row r="57" spans="1:19" ht="15" customHeight="1" x14ac:dyDescent="0.25">
      <c r="A57" s="56" t="s">
        <v>40</v>
      </c>
      <c r="B57" s="56"/>
      <c r="C57" s="56"/>
      <c r="D57" s="56"/>
      <c r="E57" s="56"/>
      <c r="F57" s="56"/>
      <c r="G57" s="56"/>
      <c r="H57" s="56"/>
      <c r="I57" s="56"/>
      <c r="J57" s="56"/>
      <c r="K57" s="56"/>
      <c r="L57" s="56"/>
      <c r="M57" s="56"/>
      <c r="N57" s="56"/>
      <c r="O57" s="56"/>
      <c r="P57" s="56"/>
      <c r="Q57" s="56"/>
      <c r="R57" s="56"/>
    </row>
    <row r="58" spans="1:19" ht="15" customHeight="1" x14ac:dyDescent="0.25">
      <c r="A58" s="56" t="s">
        <v>29</v>
      </c>
      <c r="B58" s="56"/>
      <c r="C58" s="56"/>
      <c r="D58" s="56"/>
      <c r="E58" s="56"/>
      <c r="F58" s="56"/>
      <c r="G58" s="56"/>
      <c r="H58" s="56"/>
      <c r="I58" s="56"/>
      <c r="J58" s="56"/>
      <c r="K58" s="56"/>
      <c r="L58" s="56"/>
      <c r="M58" s="56"/>
      <c r="N58" s="56"/>
      <c r="O58" s="56"/>
      <c r="P58" s="56"/>
      <c r="Q58" s="56"/>
      <c r="R58" s="56"/>
    </row>
    <row r="59" spans="1:19" ht="15" customHeight="1" x14ac:dyDescent="0.25">
      <c r="A59" s="56" t="s">
        <v>41</v>
      </c>
      <c r="B59" s="56"/>
      <c r="C59" s="56"/>
      <c r="D59" s="56"/>
      <c r="E59" s="56"/>
      <c r="F59" s="56"/>
      <c r="G59" s="56"/>
      <c r="H59" s="56"/>
      <c r="I59" s="56"/>
      <c r="J59" s="56"/>
      <c r="K59" s="56"/>
      <c r="L59" s="56"/>
      <c r="M59" s="56"/>
      <c r="N59" s="56"/>
      <c r="O59" s="56"/>
      <c r="P59" s="56"/>
      <c r="Q59" s="56"/>
      <c r="R59" s="56"/>
    </row>
    <row r="60" spans="1:19" ht="15.75" x14ac:dyDescent="0.25">
      <c r="A60" s="4"/>
      <c r="B60" s="4"/>
    </row>
    <row r="61" spans="1:19" x14ac:dyDescent="0.25">
      <c r="A61" s="86"/>
      <c r="B61" s="86"/>
      <c r="C61" s="86"/>
      <c r="D61" s="87"/>
      <c r="E61" s="87"/>
      <c r="F61" s="87"/>
      <c r="G61" s="87"/>
      <c r="H61" s="86"/>
      <c r="I61" s="87"/>
      <c r="J61" s="87"/>
      <c r="K61" s="87"/>
      <c r="L61" s="105"/>
      <c r="M61" s="87"/>
      <c r="N61" s="87"/>
      <c r="O61" s="105"/>
      <c r="P61" s="87"/>
      <c r="Q61" s="87"/>
      <c r="R61" s="86"/>
    </row>
    <row r="62" spans="1:19" x14ac:dyDescent="0.25">
      <c r="A62" s="86"/>
      <c r="B62" s="86"/>
      <c r="C62" s="39"/>
      <c r="D62" s="39"/>
      <c r="E62" s="39"/>
      <c r="F62" s="39"/>
      <c r="G62" s="39"/>
      <c r="H62" s="39"/>
      <c r="I62" s="39"/>
      <c r="J62" s="39"/>
      <c r="K62" s="39"/>
      <c r="L62" s="40"/>
      <c r="M62" s="39"/>
      <c r="N62" s="40"/>
      <c r="O62" s="22"/>
      <c r="P62" s="39"/>
      <c r="Q62" s="40"/>
      <c r="R62" s="87"/>
    </row>
    <row r="63" spans="1:19" ht="15.75" x14ac:dyDescent="0.25">
      <c r="A63" s="4"/>
    </row>
  </sheetData>
  <mergeCells count="80">
    <mergeCell ref="A12:D12"/>
    <mergeCell ref="A34:R34"/>
    <mergeCell ref="E18:R18"/>
    <mergeCell ref="E19:R19"/>
    <mergeCell ref="A23:D23"/>
    <mergeCell ref="A13:D13"/>
    <mergeCell ref="A15:D15"/>
    <mergeCell ref="A25:D25"/>
    <mergeCell ref="E22:R22"/>
    <mergeCell ref="E23:R23"/>
    <mergeCell ref="E24:R24"/>
    <mergeCell ref="E25:R25"/>
    <mergeCell ref="E15:R15"/>
    <mergeCell ref="A16:R16"/>
    <mergeCell ref="E17:R17"/>
    <mergeCell ref="E12:R12"/>
    <mergeCell ref="A4:R4"/>
    <mergeCell ref="A61:A62"/>
    <mergeCell ref="B61:B62"/>
    <mergeCell ref="C61:G61"/>
    <mergeCell ref="L61:N61"/>
    <mergeCell ref="O61:Q61"/>
    <mergeCell ref="R61:R62"/>
    <mergeCell ref="A11:R11"/>
    <mergeCell ref="A10:D10"/>
    <mergeCell ref="E10:R10"/>
    <mergeCell ref="A21:R21"/>
    <mergeCell ref="A22:D22"/>
    <mergeCell ref="A20:D20"/>
    <mergeCell ref="A17:D17"/>
    <mergeCell ref="A18:D18"/>
    <mergeCell ref="A19:D19"/>
    <mergeCell ref="F3:P3"/>
    <mergeCell ref="J5:M5"/>
    <mergeCell ref="A32:R32"/>
    <mergeCell ref="A31:R31"/>
    <mergeCell ref="H61:K61"/>
    <mergeCell ref="A26:R26"/>
    <mergeCell ref="A27:D27"/>
    <mergeCell ref="A28:D28"/>
    <mergeCell ref="A29:D29"/>
    <mergeCell ref="A30:D30"/>
    <mergeCell ref="E27:R27"/>
    <mergeCell ref="E28:R28"/>
    <mergeCell ref="E29:R29"/>
    <mergeCell ref="E30:R30"/>
    <mergeCell ref="A24:D24"/>
    <mergeCell ref="A6:R6"/>
    <mergeCell ref="E13:R13"/>
    <mergeCell ref="O40:O41"/>
    <mergeCell ref="P40:P41"/>
    <mergeCell ref="Q40:Q41"/>
    <mergeCell ref="R40:R41"/>
    <mergeCell ref="J40:J41"/>
    <mergeCell ref="K40:K41"/>
    <mergeCell ref="L40:L41"/>
    <mergeCell ref="M40:M41"/>
    <mergeCell ref="N40:N41"/>
    <mergeCell ref="E20:R20"/>
    <mergeCell ref="A37:A38"/>
    <mergeCell ref="B37:B38"/>
    <mergeCell ref="C37:G37"/>
    <mergeCell ref="H37:K37"/>
    <mergeCell ref="L37:N37"/>
    <mergeCell ref="A58:R58"/>
    <mergeCell ref="A59:R59"/>
    <mergeCell ref="E14:R14"/>
    <mergeCell ref="A14:D14"/>
    <mergeCell ref="A53:K53"/>
    <mergeCell ref="A54:R54"/>
    <mergeCell ref="A55:R55"/>
    <mergeCell ref="A56:R56"/>
    <mergeCell ref="A57:R57"/>
    <mergeCell ref="O37:Q37"/>
    <mergeCell ref="R37:R38"/>
    <mergeCell ref="A40:A41"/>
    <mergeCell ref="B40:B41"/>
    <mergeCell ref="C40:C41"/>
    <mergeCell ref="H40:H41"/>
    <mergeCell ref="I40:I41"/>
  </mergeCells>
  <pageMargins left="0.47244094488188981" right="0.15748031496062992" top="0.51181102362204722" bottom="0.39370078740157483" header="0.15748031496062992"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Lapas1!Print_Titles</vt:lpstr>
    </vt:vector>
  </TitlesOfParts>
  <Company>IRD prie VRM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Viktoras Strups</cp:lastModifiedBy>
  <cp:lastPrinted>2024-01-18T15:34:11Z</cp:lastPrinted>
  <dcterms:created xsi:type="dcterms:W3CDTF">2020-01-23T06:42:18Z</dcterms:created>
  <dcterms:modified xsi:type="dcterms:W3CDTF">2024-05-27T08:07:32Z</dcterms:modified>
</cp:coreProperties>
</file>